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KUP\"/>
    </mc:Choice>
  </mc:AlternateContent>
  <xr:revisionPtr revIDLastSave="0" documentId="13_ncr:1_{A07BF356-D0D0-4297-8E44-34959AFE16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kupina A" sheetId="2" r:id="rId1"/>
    <sheet name="Skupina B" sheetId="3" r:id="rId2"/>
  </sheets>
  <externalReferences>
    <externalReference r:id="rId3"/>
    <externalReference r:id="rId4"/>
  </externalReferences>
  <definedNames>
    <definedName name="_xlnm.Print_Area" localSheetId="0">'Skupina A'!$B$1:$R$246</definedName>
    <definedName name="_xlnm.Print_Area" localSheetId="1">'Skupina B'!$B$1:$R$246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6" i="3" l="1"/>
  <c r="G246" i="3"/>
  <c r="C246" i="3"/>
  <c r="E243" i="3"/>
  <c r="B243" i="3"/>
  <c r="C240" i="3" s="1"/>
  <c r="G240" i="3"/>
  <c r="F240" i="3"/>
  <c r="D240" i="3"/>
  <c r="E240" i="3" s="1"/>
  <c r="G239" i="3"/>
  <c r="F239" i="3"/>
  <c r="E239" i="3"/>
  <c r="D239" i="3"/>
  <c r="B239" i="3" s="1"/>
  <c r="C239" i="3"/>
  <c r="F238" i="3"/>
  <c r="D238" i="3"/>
  <c r="C238" i="3"/>
  <c r="G238" i="3" s="1"/>
  <c r="F236" i="3"/>
  <c r="B236" i="3"/>
  <c r="E236" i="3" s="1"/>
  <c r="G233" i="3"/>
  <c r="F233" i="3"/>
  <c r="E233" i="3"/>
  <c r="D233" i="3"/>
  <c r="B233" i="3" s="1"/>
  <c r="C233" i="3"/>
  <c r="F232" i="3"/>
  <c r="E232" i="3"/>
  <c r="D232" i="3"/>
  <c r="C232" i="3"/>
  <c r="G232" i="3" s="1"/>
  <c r="B232" i="3"/>
  <c r="H231" i="3"/>
  <c r="D231" i="3"/>
  <c r="C231" i="3"/>
  <c r="G231" i="3" s="1"/>
  <c r="B231" i="3"/>
  <c r="F229" i="3"/>
  <c r="B229" i="3"/>
  <c r="E229" i="3" s="1"/>
  <c r="C226" i="3"/>
  <c r="G226" i="3" s="1"/>
  <c r="F225" i="3"/>
  <c r="C225" i="3"/>
  <c r="G225" i="3" s="1"/>
  <c r="H224" i="3"/>
  <c r="E222" i="3"/>
  <c r="B222" i="3"/>
  <c r="D217" i="3" s="1"/>
  <c r="C219" i="3"/>
  <c r="G219" i="3" s="1"/>
  <c r="F218" i="3"/>
  <c r="H217" i="3"/>
  <c r="F217" i="3"/>
  <c r="E215" i="3"/>
  <c r="B215" i="3"/>
  <c r="C211" i="3" s="1"/>
  <c r="F212" i="3"/>
  <c r="D212" i="3"/>
  <c r="E212" i="3" s="1"/>
  <c r="G211" i="3"/>
  <c r="F211" i="3"/>
  <c r="E211" i="3"/>
  <c r="D211" i="3"/>
  <c r="B211" i="3" s="1"/>
  <c r="F210" i="3"/>
  <c r="D210" i="3"/>
  <c r="C210" i="3"/>
  <c r="G210" i="3" s="1"/>
  <c r="F208" i="3"/>
  <c r="B208" i="3"/>
  <c r="E208" i="3" s="1"/>
  <c r="G205" i="3"/>
  <c r="F205" i="3"/>
  <c r="E205" i="3"/>
  <c r="D205" i="3"/>
  <c r="B205" i="3" s="1"/>
  <c r="C205" i="3"/>
  <c r="F204" i="3"/>
  <c r="E204" i="3"/>
  <c r="D204" i="3"/>
  <c r="C204" i="3"/>
  <c r="G204" i="3" s="1"/>
  <c r="B204" i="3"/>
  <c r="H203" i="3"/>
  <c r="D203" i="3"/>
  <c r="C203" i="3"/>
  <c r="G203" i="3" s="1"/>
  <c r="B203" i="3"/>
  <c r="F201" i="3"/>
  <c r="B201" i="3"/>
  <c r="E201" i="3" s="1"/>
  <c r="D198" i="3"/>
  <c r="C198" i="3"/>
  <c r="G198" i="3" s="1"/>
  <c r="B198" i="3"/>
  <c r="F197" i="3"/>
  <c r="C197" i="3"/>
  <c r="G197" i="3" s="1"/>
  <c r="H196" i="3"/>
  <c r="E194" i="3"/>
  <c r="B194" i="3"/>
  <c r="D189" i="3" s="1"/>
  <c r="C191" i="3"/>
  <c r="G191" i="3" s="1"/>
  <c r="F190" i="3"/>
  <c r="H189" i="3"/>
  <c r="F189" i="3"/>
  <c r="E187" i="3"/>
  <c r="B187" i="3"/>
  <c r="C183" i="3" s="1"/>
  <c r="G183" i="3" s="1"/>
  <c r="F184" i="3"/>
  <c r="F183" i="3"/>
  <c r="E183" i="3"/>
  <c r="D183" i="3"/>
  <c r="B183" i="3" s="1"/>
  <c r="F182" i="3"/>
  <c r="D182" i="3"/>
  <c r="C182" i="3"/>
  <c r="G182" i="3" s="1"/>
  <c r="F180" i="3"/>
  <c r="B180" i="3"/>
  <c r="E180" i="3" s="1"/>
  <c r="G177" i="3"/>
  <c r="F177" i="3"/>
  <c r="E177" i="3"/>
  <c r="D177" i="3"/>
  <c r="B177" i="3" s="1"/>
  <c r="C177" i="3"/>
  <c r="F176" i="3"/>
  <c r="E176" i="3"/>
  <c r="D176" i="3"/>
  <c r="C176" i="3"/>
  <c r="G176" i="3" s="1"/>
  <c r="B176" i="3"/>
  <c r="H175" i="3"/>
  <c r="Q245" i="3" s="1"/>
  <c r="D175" i="3"/>
  <c r="B175" i="3" s="1"/>
  <c r="C175" i="3"/>
  <c r="G175" i="3" s="1"/>
  <c r="P171" i="3"/>
  <c r="K171" i="3"/>
  <c r="E171" i="3"/>
  <c r="N170" i="3"/>
  <c r="J170" i="3"/>
  <c r="L164" i="3"/>
  <c r="G164" i="3"/>
  <c r="C164" i="3"/>
  <c r="O161" i="3"/>
  <c r="K161" i="3"/>
  <c r="N161" i="3" s="1"/>
  <c r="B161" i="3"/>
  <c r="D157" i="3" s="1"/>
  <c r="P158" i="3"/>
  <c r="O158" i="3"/>
  <c r="L158" i="3"/>
  <c r="F158" i="3"/>
  <c r="O157" i="3"/>
  <c r="M157" i="3"/>
  <c r="L157" i="3"/>
  <c r="P157" i="3" s="1"/>
  <c r="Q156" i="3"/>
  <c r="O156" i="3"/>
  <c r="M156" i="3"/>
  <c r="N156" i="3" s="1"/>
  <c r="L156" i="3"/>
  <c r="P156" i="3" s="1"/>
  <c r="K156" i="3"/>
  <c r="H156" i="3"/>
  <c r="N154" i="3"/>
  <c r="K154" i="3"/>
  <c r="O150" i="3" s="1"/>
  <c r="F154" i="3"/>
  <c r="E154" i="3"/>
  <c r="B154" i="3"/>
  <c r="O151" i="3"/>
  <c r="M151" i="3"/>
  <c r="L151" i="3"/>
  <c r="P151" i="3" s="1"/>
  <c r="F151" i="3"/>
  <c r="D151" i="3"/>
  <c r="E151" i="3" s="1"/>
  <c r="C151" i="3"/>
  <c r="G151" i="3" s="1"/>
  <c r="B151" i="3"/>
  <c r="G150" i="3"/>
  <c r="F150" i="3"/>
  <c r="E150" i="3" s="1"/>
  <c r="D150" i="3"/>
  <c r="B150" i="3" s="1"/>
  <c r="C150" i="3"/>
  <c r="M149" i="3"/>
  <c r="K149" i="3" s="1"/>
  <c r="H149" i="3"/>
  <c r="F149" i="3"/>
  <c r="D149" i="3"/>
  <c r="C149" i="3"/>
  <c r="G149" i="3" s="1"/>
  <c r="O147" i="3"/>
  <c r="K147" i="3"/>
  <c r="N147" i="3" s="1"/>
  <c r="B147" i="3"/>
  <c r="P144" i="3"/>
  <c r="O144" i="3"/>
  <c r="L144" i="3"/>
  <c r="O143" i="3"/>
  <c r="M143" i="3"/>
  <c r="L143" i="3"/>
  <c r="P143" i="3" s="1"/>
  <c r="Q142" i="3"/>
  <c r="O142" i="3"/>
  <c r="M142" i="3"/>
  <c r="N142" i="3" s="1"/>
  <c r="L142" i="3"/>
  <c r="P142" i="3" s="1"/>
  <c r="K142" i="3"/>
  <c r="H142" i="3"/>
  <c r="N140" i="3"/>
  <c r="K140" i="3"/>
  <c r="O136" i="3" s="1"/>
  <c r="F140" i="3"/>
  <c r="E140" i="3"/>
  <c r="B140" i="3"/>
  <c r="O137" i="3"/>
  <c r="M137" i="3"/>
  <c r="L137" i="3"/>
  <c r="P137" i="3" s="1"/>
  <c r="F137" i="3"/>
  <c r="D137" i="3"/>
  <c r="E137" i="3" s="1"/>
  <c r="C137" i="3"/>
  <c r="G137" i="3" s="1"/>
  <c r="G136" i="3"/>
  <c r="F136" i="3"/>
  <c r="E136" i="3" s="1"/>
  <c r="D136" i="3"/>
  <c r="B136" i="3" s="1"/>
  <c r="C136" i="3"/>
  <c r="M135" i="3"/>
  <c r="K135" i="3" s="1"/>
  <c r="H135" i="3"/>
  <c r="F135" i="3"/>
  <c r="D135" i="3"/>
  <c r="C135" i="3"/>
  <c r="G135" i="3" s="1"/>
  <c r="O133" i="3"/>
  <c r="K133" i="3"/>
  <c r="N133" i="3" s="1"/>
  <c r="F133" i="3"/>
  <c r="B133" i="3"/>
  <c r="P130" i="3"/>
  <c r="O130" i="3"/>
  <c r="L130" i="3"/>
  <c r="F130" i="3"/>
  <c r="O129" i="3"/>
  <c r="M129" i="3"/>
  <c r="L129" i="3"/>
  <c r="P129" i="3" s="1"/>
  <c r="D129" i="3"/>
  <c r="B129" i="3" s="1"/>
  <c r="Q128" i="3"/>
  <c r="O128" i="3"/>
  <c r="M128" i="3"/>
  <c r="N128" i="3" s="1"/>
  <c r="L128" i="3"/>
  <c r="P128" i="3" s="1"/>
  <c r="K128" i="3"/>
  <c r="H128" i="3"/>
  <c r="N126" i="3"/>
  <c r="K126" i="3"/>
  <c r="F126" i="3"/>
  <c r="E126" i="3"/>
  <c r="B126" i="3"/>
  <c r="O123" i="3"/>
  <c r="F123" i="3"/>
  <c r="D123" i="3"/>
  <c r="E123" i="3" s="1"/>
  <c r="C123" i="3"/>
  <c r="G123" i="3" s="1"/>
  <c r="B123" i="3"/>
  <c r="G122" i="3"/>
  <c r="F122" i="3"/>
  <c r="E122" i="3"/>
  <c r="D122" i="3"/>
  <c r="B122" i="3" s="1"/>
  <c r="C122" i="3"/>
  <c r="M121" i="3"/>
  <c r="K121" i="3" s="1"/>
  <c r="H121" i="3"/>
  <c r="F121" i="3"/>
  <c r="D121" i="3"/>
  <c r="C121" i="3"/>
  <c r="G121" i="3" s="1"/>
  <c r="O119" i="3"/>
  <c r="K119" i="3"/>
  <c r="N119" i="3" s="1"/>
  <c r="B119" i="3"/>
  <c r="P116" i="3"/>
  <c r="O116" i="3"/>
  <c r="L116" i="3"/>
  <c r="O115" i="3"/>
  <c r="M115" i="3"/>
  <c r="L115" i="3"/>
  <c r="P115" i="3" s="1"/>
  <c r="Q114" i="3"/>
  <c r="O114" i="3"/>
  <c r="M114" i="3"/>
  <c r="N114" i="3" s="1"/>
  <c r="L114" i="3"/>
  <c r="P114" i="3" s="1"/>
  <c r="K114" i="3"/>
  <c r="N112" i="3"/>
  <c r="K112" i="3"/>
  <c r="F112" i="3"/>
  <c r="E112" i="3"/>
  <c r="B112" i="3"/>
  <c r="O109" i="3"/>
  <c r="L109" i="3"/>
  <c r="P109" i="3" s="1"/>
  <c r="F109" i="3"/>
  <c r="D109" i="3"/>
  <c r="E109" i="3" s="1"/>
  <c r="C109" i="3"/>
  <c r="G109" i="3" s="1"/>
  <c r="B109" i="3"/>
  <c r="G108" i="3"/>
  <c r="F108" i="3"/>
  <c r="E108" i="3" s="1"/>
  <c r="D108" i="3"/>
  <c r="B108" i="3" s="1"/>
  <c r="C108" i="3"/>
  <c r="O107" i="3"/>
  <c r="N107" i="3" s="1"/>
  <c r="M107" i="3"/>
  <c r="K107" i="3"/>
  <c r="H107" i="3"/>
  <c r="F107" i="3"/>
  <c r="E107" i="3"/>
  <c r="D107" i="3"/>
  <c r="B107" i="3" s="1"/>
  <c r="C107" i="3"/>
  <c r="G107" i="3" s="1"/>
  <c r="O105" i="3"/>
  <c r="K105" i="3"/>
  <c r="N105" i="3" s="1"/>
  <c r="F105" i="3"/>
  <c r="E105" i="3"/>
  <c r="B105" i="3"/>
  <c r="P102" i="3"/>
  <c r="O102" i="3"/>
  <c r="L102" i="3"/>
  <c r="F102" i="3"/>
  <c r="C102" i="3"/>
  <c r="G102" i="3" s="1"/>
  <c r="O101" i="3"/>
  <c r="N101" i="3"/>
  <c r="M101" i="3"/>
  <c r="K101" i="3" s="1"/>
  <c r="L101" i="3"/>
  <c r="P101" i="3" s="1"/>
  <c r="G101" i="3"/>
  <c r="D101" i="3"/>
  <c r="C101" i="3"/>
  <c r="B101" i="3"/>
  <c r="Q100" i="3"/>
  <c r="O100" i="3"/>
  <c r="M100" i="3"/>
  <c r="L100" i="3"/>
  <c r="P100" i="3" s="1"/>
  <c r="K100" i="3"/>
  <c r="H100" i="3"/>
  <c r="O98" i="3"/>
  <c r="K98" i="3"/>
  <c r="F98" i="3"/>
  <c r="E98" i="3"/>
  <c r="B98" i="3"/>
  <c r="O95" i="3"/>
  <c r="M95" i="3"/>
  <c r="K95" i="3" s="1"/>
  <c r="G95" i="3"/>
  <c r="F95" i="3"/>
  <c r="D95" i="3"/>
  <c r="E95" i="3" s="1"/>
  <c r="C95" i="3"/>
  <c r="B95" i="3"/>
  <c r="F94" i="3"/>
  <c r="E94" i="3" s="1"/>
  <c r="D94" i="3"/>
  <c r="B94" i="3" s="1"/>
  <c r="C94" i="3"/>
  <c r="G94" i="3" s="1"/>
  <c r="O93" i="3"/>
  <c r="M93" i="3"/>
  <c r="N93" i="3" s="1"/>
  <c r="K93" i="3"/>
  <c r="H93" i="3"/>
  <c r="F93" i="3"/>
  <c r="E93" i="3"/>
  <c r="D93" i="3"/>
  <c r="B93" i="3" s="1"/>
  <c r="C93" i="3"/>
  <c r="G93" i="3" s="1"/>
  <c r="P89" i="3"/>
  <c r="K89" i="3"/>
  <c r="E89" i="3"/>
  <c r="N88" i="3"/>
  <c r="J88" i="3"/>
  <c r="L82" i="3"/>
  <c r="G82" i="3"/>
  <c r="C82" i="3"/>
  <c r="K79" i="3"/>
  <c r="O76" i="3" s="1"/>
  <c r="E79" i="3"/>
  <c r="B79" i="3"/>
  <c r="P76" i="3"/>
  <c r="L76" i="3"/>
  <c r="F76" i="3"/>
  <c r="C76" i="3"/>
  <c r="G76" i="3" s="1"/>
  <c r="O75" i="3"/>
  <c r="L75" i="3"/>
  <c r="P75" i="3" s="1"/>
  <c r="F75" i="3"/>
  <c r="D75" i="3"/>
  <c r="E75" i="3" s="1"/>
  <c r="C75" i="3"/>
  <c r="G75" i="3" s="1"/>
  <c r="B75" i="3"/>
  <c r="O74" i="3"/>
  <c r="M74" i="3"/>
  <c r="K74" i="3" s="1"/>
  <c r="H74" i="3"/>
  <c r="G74" i="3"/>
  <c r="D74" i="3"/>
  <c r="C74" i="3"/>
  <c r="B74" i="3"/>
  <c r="K72" i="3"/>
  <c r="O67" i="3" s="1"/>
  <c r="E72" i="3"/>
  <c r="B72" i="3"/>
  <c r="G69" i="3"/>
  <c r="F69" i="3"/>
  <c r="D69" i="3"/>
  <c r="E69" i="3" s="1"/>
  <c r="C69" i="3"/>
  <c r="B69" i="3"/>
  <c r="M68" i="3"/>
  <c r="L68" i="3"/>
  <c r="P68" i="3" s="1"/>
  <c r="F68" i="3"/>
  <c r="Q67" i="3"/>
  <c r="F67" i="3"/>
  <c r="E67" i="3" s="1"/>
  <c r="D67" i="3"/>
  <c r="B67" i="3" s="1"/>
  <c r="C67" i="3"/>
  <c r="G67" i="3" s="1"/>
  <c r="O65" i="3"/>
  <c r="N65" i="3"/>
  <c r="K65" i="3"/>
  <c r="O62" i="3" s="1"/>
  <c r="E65" i="3"/>
  <c r="B65" i="3"/>
  <c r="C62" i="3" s="1"/>
  <c r="G62" i="3" s="1"/>
  <c r="N62" i="3"/>
  <c r="M62" i="3"/>
  <c r="K62" i="3" s="1"/>
  <c r="L62" i="3"/>
  <c r="P62" i="3" s="1"/>
  <c r="F62" i="3"/>
  <c r="O61" i="3"/>
  <c r="N61" i="3" s="1"/>
  <c r="M61" i="3"/>
  <c r="K61" i="3" s="1"/>
  <c r="L61" i="3"/>
  <c r="P61" i="3" s="1"/>
  <c r="C61" i="3"/>
  <c r="G61" i="3" s="1"/>
  <c r="Q60" i="3"/>
  <c r="O60" i="3"/>
  <c r="N60" i="3" s="1"/>
  <c r="M60" i="3"/>
  <c r="L60" i="3"/>
  <c r="P60" i="3" s="1"/>
  <c r="K60" i="3"/>
  <c r="H60" i="3"/>
  <c r="D60" i="3"/>
  <c r="C60" i="3"/>
  <c r="G60" i="3" s="1"/>
  <c r="K58" i="3"/>
  <c r="O54" i="3" s="1"/>
  <c r="B58" i="3"/>
  <c r="F58" i="3" s="1"/>
  <c r="L55" i="3"/>
  <c r="P55" i="3" s="1"/>
  <c r="F55" i="3"/>
  <c r="C55" i="3"/>
  <c r="G55" i="3" s="1"/>
  <c r="M53" i="3"/>
  <c r="K53" i="3" s="1"/>
  <c r="H53" i="3"/>
  <c r="C53" i="3"/>
  <c r="G53" i="3" s="1"/>
  <c r="N51" i="3"/>
  <c r="K51" i="3"/>
  <c r="O48" i="3" s="1"/>
  <c r="E51" i="3"/>
  <c r="B51" i="3"/>
  <c r="D48" i="3" s="1"/>
  <c r="P48" i="3"/>
  <c r="M48" i="3"/>
  <c r="L48" i="3"/>
  <c r="F48" i="3"/>
  <c r="L47" i="3"/>
  <c r="P47" i="3" s="1"/>
  <c r="F47" i="3"/>
  <c r="C47" i="3"/>
  <c r="G47" i="3" s="1"/>
  <c r="Q46" i="3"/>
  <c r="M46" i="3"/>
  <c r="K46" i="3"/>
  <c r="H46" i="3"/>
  <c r="G46" i="3"/>
  <c r="D46" i="3"/>
  <c r="C46" i="3"/>
  <c r="K44" i="3"/>
  <c r="O40" i="3" s="1"/>
  <c r="B44" i="3"/>
  <c r="F44" i="3" s="1"/>
  <c r="L41" i="3"/>
  <c r="P41" i="3" s="1"/>
  <c r="F41" i="3"/>
  <c r="C41" i="3"/>
  <c r="G41" i="3" s="1"/>
  <c r="M39" i="3"/>
  <c r="K39" i="3" s="1"/>
  <c r="H39" i="3"/>
  <c r="C39" i="3"/>
  <c r="G39" i="3" s="1"/>
  <c r="N37" i="3"/>
  <c r="K37" i="3"/>
  <c r="O34" i="3" s="1"/>
  <c r="E37" i="3"/>
  <c r="B37" i="3"/>
  <c r="D34" i="3" s="1"/>
  <c r="P34" i="3"/>
  <c r="M34" i="3"/>
  <c r="N34" i="3" s="1"/>
  <c r="L34" i="3"/>
  <c r="F34" i="3"/>
  <c r="L33" i="3"/>
  <c r="P33" i="3" s="1"/>
  <c r="F33" i="3"/>
  <c r="C33" i="3"/>
  <c r="G33" i="3" s="1"/>
  <c r="Q32" i="3"/>
  <c r="M32" i="3"/>
  <c r="K32" i="3"/>
  <c r="H32" i="3"/>
  <c r="G32" i="3"/>
  <c r="D32" i="3"/>
  <c r="C32" i="3"/>
  <c r="K30" i="3"/>
  <c r="O26" i="3" s="1"/>
  <c r="B30" i="3"/>
  <c r="F30" i="3" s="1"/>
  <c r="L27" i="3"/>
  <c r="P27" i="3" s="1"/>
  <c r="F27" i="3"/>
  <c r="C27" i="3"/>
  <c r="G27" i="3" s="1"/>
  <c r="M25" i="3"/>
  <c r="K25" i="3" s="1"/>
  <c r="H25" i="3"/>
  <c r="C25" i="3"/>
  <c r="G25" i="3" s="1"/>
  <c r="N23" i="3"/>
  <c r="K23" i="3"/>
  <c r="O20" i="3" s="1"/>
  <c r="E23" i="3"/>
  <c r="B23" i="3"/>
  <c r="D20" i="3" s="1"/>
  <c r="P20" i="3"/>
  <c r="M20" i="3"/>
  <c r="N20" i="3" s="1"/>
  <c r="L20" i="3"/>
  <c r="F20" i="3"/>
  <c r="L19" i="3"/>
  <c r="P19" i="3" s="1"/>
  <c r="F19" i="3"/>
  <c r="C19" i="3"/>
  <c r="G19" i="3" s="1"/>
  <c r="Q18" i="3"/>
  <c r="M18" i="3"/>
  <c r="K18" i="3"/>
  <c r="H18" i="3"/>
  <c r="G18" i="3"/>
  <c r="D18" i="3"/>
  <c r="C18" i="3"/>
  <c r="K16" i="3"/>
  <c r="O12" i="3" s="1"/>
  <c r="B16" i="3"/>
  <c r="C174" i="3" s="1"/>
  <c r="L13" i="3"/>
  <c r="P13" i="3" s="1"/>
  <c r="F13" i="3"/>
  <c r="C13" i="3"/>
  <c r="G13" i="3" s="1"/>
  <c r="M11" i="3"/>
  <c r="K11" i="3" s="1"/>
  <c r="H11" i="3"/>
  <c r="C11" i="3"/>
  <c r="G11" i="3" s="1"/>
  <c r="P7" i="3"/>
  <c r="K7" i="3"/>
  <c r="E7" i="3"/>
  <c r="N6" i="3"/>
  <c r="J6" i="3"/>
  <c r="L246" i="2"/>
  <c r="G246" i="2"/>
  <c r="C246" i="2"/>
  <c r="B243" i="2"/>
  <c r="F243" i="2" s="1"/>
  <c r="G240" i="2"/>
  <c r="F240" i="2"/>
  <c r="D240" i="2"/>
  <c r="E240" i="2" s="1"/>
  <c r="C240" i="2"/>
  <c r="F239" i="2"/>
  <c r="E239" i="2"/>
  <c r="D239" i="2"/>
  <c r="B239" i="2" s="1"/>
  <c r="C239" i="2"/>
  <c r="G239" i="2" s="1"/>
  <c r="H238" i="2"/>
  <c r="D238" i="2"/>
  <c r="C238" i="2"/>
  <c r="G238" i="2" s="1"/>
  <c r="F236" i="2"/>
  <c r="E236" i="2"/>
  <c r="B236" i="2"/>
  <c r="F233" i="2"/>
  <c r="E233" i="2"/>
  <c r="D233" i="2"/>
  <c r="C233" i="2"/>
  <c r="G233" i="2" s="1"/>
  <c r="B233" i="2"/>
  <c r="F232" i="2"/>
  <c r="D232" i="2"/>
  <c r="E232" i="2" s="1"/>
  <c r="C232" i="2"/>
  <c r="G232" i="2" s="1"/>
  <c r="B232" i="2"/>
  <c r="H231" i="2"/>
  <c r="G231" i="2"/>
  <c r="F231" i="2"/>
  <c r="D231" i="2"/>
  <c r="E231" i="2" s="1"/>
  <c r="C231" i="2"/>
  <c r="B231" i="2"/>
  <c r="B229" i="2"/>
  <c r="F229" i="2" s="1"/>
  <c r="C226" i="2"/>
  <c r="G226" i="2" s="1"/>
  <c r="F225" i="2"/>
  <c r="H224" i="2"/>
  <c r="E222" i="2"/>
  <c r="B222" i="2"/>
  <c r="D219" i="2" s="1"/>
  <c r="F219" i="2"/>
  <c r="G218" i="2"/>
  <c r="F218" i="2"/>
  <c r="D218" i="2"/>
  <c r="E218" i="2" s="1"/>
  <c r="C218" i="2"/>
  <c r="F217" i="2"/>
  <c r="D217" i="2"/>
  <c r="C217" i="2"/>
  <c r="G217" i="2" s="1"/>
  <c r="B217" i="2"/>
  <c r="B215" i="2"/>
  <c r="F215" i="2" s="1"/>
  <c r="G212" i="2"/>
  <c r="F212" i="2"/>
  <c r="D212" i="2"/>
  <c r="E212" i="2" s="1"/>
  <c r="C212" i="2"/>
  <c r="F211" i="2"/>
  <c r="E211" i="2"/>
  <c r="D211" i="2"/>
  <c r="C211" i="2"/>
  <c r="G211" i="2" s="1"/>
  <c r="B211" i="2"/>
  <c r="H210" i="2"/>
  <c r="D210" i="2"/>
  <c r="C210" i="2"/>
  <c r="G210" i="2" s="1"/>
  <c r="F208" i="2"/>
  <c r="E208" i="2"/>
  <c r="B208" i="2"/>
  <c r="D203" i="2" s="1"/>
  <c r="E203" i="2" s="1"/>
  <c r="F205" i="2"/>
  <c r="E205" i="2"/>
  <c r="D205" i="2"/>
  <c r="C205" i="2"/>
  <c r="G205" i="2" s="1"/>
  <c r="B205" i="2"/>
  <c r="F204" i="2"/>
  <c r="D204" i="2"/>
  <c r="E204" i="2" s="1"/>
  <c r="C204" i="2"/>
  <c r="G204" i="2" s="1"/>
  <c r="B204" i="2"/>
  <c r="H203" i="2"/>
  <c r="G203" i="2"/>
  <c r="F203" i="2"/>
  <c r="C203" i="2"/>
  <c r="B201" i="2"/>
  <c r="F201" i="2" s="1"/>
  <c r="C198" i="2"/>
  <c r="G198" i="2" s="1"/>
  <c r="F197" i="2"/>
  <c r="H196" i="2"/>
  <c r="E194" i="2"/>
  <c r="B194" i="2"/>
  <c r="D189" i="2" s="1"/>
  <c r="F191" i="2"/>
  <c r="G190" i="2"/>
  <c r="F190" i="2"/>
  <c r="D190" i="2"/>
  <c r="E190" i="2" s="1"/>
  <c r="C190" i="2"/>
  <c r="F189" i="2"/>
  <c r="C189" i="2"/>
  <c r="G189" i="2" s="1"/>
  <c r="B187" i="2"/>
  <c r="C183" i="2" s="1"/>
  <c r="G183" i="2" s="1"/>
  <c r="G184" i="2"/>
  <c r="F184" i="2"/>
  <c r="D184" i="2"/>
  <c r="E184" i="2" s="1"/>
  <c r="C184" i="2"/>
  <c r="F183" i="2"/>
  <c r="E183" i="2"/>
  <c r="D183" i="2"/>
  <c r="B183" i="2"/>
  <c r="H182" i="2"/>
  <c r="D182" i="2"/>
  <c r="C182" i="2"/>
  <c r="G182" i="2" s="1"/>
  <c r="F180" i="2"/>
  <c r="E180" i="2"/>
  <c r="B180" i="2"/>
  <c r="D175" i="2" s="1"/>
  <c r="E175" i="2" s="1"/>
  <c r="F177" i="2"/>
  <c r="E177" i="2"/>
  <c r="D177" i="2"/>
  <c r="C177" i="2"/>
  <c r="G177" i="2" s="1"/>
  <c r="B177" i="2"/>
  <c r="F176" i="2"/>
  <c r="D176" i="2"/>
  <c r="E176" i="2" s="1"/>
  <c r="C176" i="2"/>
  <c r="G176" i="2" s="1"/>
  <c r="B176" i="2"/>
  <c r="H175" i="2"/>
  <c r="Q245" i="2" s="1"/>
  <c r="G175" i="2"/>
  <c r="F175" i="2"/>
  <c r="C175" i="2"/>
  <c r="B175" i="2"/>
  <c r="P171" i="2"/>
  <c r="K171" i="2"/>
  <c r="E171" i="2"/>
  <c r="N170" i="2"/>
  <c r="J170" i="2"/>
  <c r="L164" i="2"/>
  <c r="G164" i="2"/>
  <c r="C164" i="2"/>
  <c r="O161" i="2"/>
  <c r="N161" i="2"/>
  <c r="K161" i="2"/>
  <c r="O157" i="2" s="1"/>
  <c r="B161" i="2"/>
  <c r="P158" i="2"/>
  <c r="O158" i="2"/>
  <c r="N158" i="2"/>
  <c r="M158" i="2"/>
  <c r="K158" i="2" s="1"/>
  <c r="L158" i="2"/>
  <c r="F158" i="2"/>
  <c r="C158" i="2"/>
  <c r="G158" i="2" s="1"/>
  <c r="M157" i="2"/>
  <c r="L157" i="2"/>
  <c r="P157" i="2" s="1"/>
  <c r="Q156" i="2"/>
  <c r="O156" i="2"/>
  <c r="N156" i="2" s="1"/>
  <c r="M156" i="2"/>
  <c r="K156" i="2"/>
  <c r="H156" i="2"/>
  <c r="K154" i="2"/>
  <c r="E154" i="2"/>
  <c r="B154" i="2"/>
  <c r="F154" i="2" s="1"/>
  <c r="F151" i="2"/>
  <c r="F150" i="2"/>
  <c r="C150" i="2"/>
  <c r="G150" i="2" s="1"/>
  <c r="M149" i="2"/>
  <c r="K149" i="2" s="1"/>
  <c r="H149" i="2"/>
  <c r="D149" i="2"/>
  <c r="C149" i="2"/>
  <c r="G149" i="2" s="1"/>
  <c r="O147" i="2"/>
  <c r="N147" i="2"/>
  <c r="K147" i="2"/>
  <c r="O143" i="2" s="1"/>
  <c r="B147" i="2"/>
  <c r="P144" i="2"/>
  <c r="O144" i="2"/>
  <c r="N144" i="2"/>
  <c r="M144" i="2"/>
  <c r="K144" i="2" s="1"/>
  <c r="L144" i="2"/>
  <c r="C144" i="2"/>
  <c r="G144" i="2" s="1"/>
  <c r="M143" i="2"/>
  <c r="L143" i="2"/>
  <c r="P143" i="2" s="1"/>
  <c r="Q142" i="2"/>
  <c r="O142" i="2"/>
  <c r="N142" i="2" s="1"/>
  <c r="M142" i="2"/>
  <c r="K142" i="2" s="1"/>
  <c r="K140" i="2"/>
  <c r="B140" i="2"/>
  <c r="F136" i="2" s="1"/>
  <c r="M135" i="2"/>
  <c r="K135" i="2" s="1"/>
  <c r="H135" i="2"/>
  <c r="O133" i="2"/>
  <c r="N133" i="2"/>
  <c r="K133" i="2"/>
  <c r="O130" i="2" s="1"/>
  <c r="B133" i="2"/>
  <c r="P130" i="2"/>
  <c r="N130" i="2"/>
  <c r="M130" i="2"/>
  <c r="K130" i="2" s="1"/>
  <c r="L130" i="2"/>
  <c r="M129" i="2"/>
  <c r="L129" i="2"/>
  <c r="P129" i="2" s="1"/>
  <c r="Q128" i="2"/>
  <c r="O128" i="2"/>
  <c r="N128" i="2"/>
  <c r="M128" i="2"/>
  <c r="K128" i="2" s="1"/>
  <c r="C128" i="2"/>
  <c r="G128" i="2" s="1"/>
  <c r="K126" i="2"/>
  <c r="M121" i="2" s="1"/>
  <c r="E126" i="2"/>
  <c r="B126" i="2"/>
  <c r="C122" i="2" s="1"/>
  <c r="G122" i="2" s="1"/>
  <c r="G123" i="2"/>
  <c r="F123" i="2"/>
  <c r="C123" i="2"/>
  <c r="M122" i="2"/>
  <c r="K122" i="2" s="1"/>
  <c r="F122" i="2"/>
  <c r="D122" i="2"/>
  <c r="E122" i="2" s="1"/>
  <c r="Q121" i="2"/>
  <c r="D121" i="2"/>
  <c r="C121" i="2"/>
  <c r="G121" i="2" s="1"/>
  <c r="B121" i="2"/>
  <c r="O119" i="2"/>
  <c r="N119" i="2"/>
  <c r="K119" i="2"/>
  <c r="B119" i="2"/>
  <c r="O116" i="2"/>
  <c r="N116" i="2" s="1"/>
  <c r="M116" i="2"/>
  <c r="K116" i="2" s="1"/>
  <c r="L116" i="2"/>
  <c r="P116" i="2" s="1"/>
  <c r="P115" i="2"/>
  <c r="M115" i="2"/>
  <c r="L115" i="2"/>
  <c r="K115" i="2"/>
  <c r="Q114" i="2"/>
  <c r="O114" i="2"/>
  <c r="M114" i="2"/>
  <c r="N114" i="2" s="1"/>
  <c r="D114" i="2"/>
  <c r="B114" i="2" s="1"/>
  <c r="O112" i="2"/>
  <c r="N112" i="2"/>
  <c r="K112" i="2"/>
  <c r="O109" i="2" s="1"/>
  <c r="F112" i="2"/>
  <c r="B112" i="2"/>
  <c r="P109" i="2"/>
  <c r="M109" i="2"/>
  <c r="N109" i="2" s="1"/>
  <c r="L109" i="2"/>
  <c r="C109" i="2"/>
  <c r="G109" i="2" s="1"/>
  <c r="O108" i="2"/>
  <c r="M108" i="2"/>
  <c r="K108" i="2" s="1"/>
  <c r="F108" i="2"/>
  <c r="D108" i="2"/>
  <c r="E108" i="2" s="1"/>
  <c r="C108" i="2"/>
  <c r="G108" i="2" s="1"/>
  <c r="Q107" i="2"/>
  <c r="M107" i="2"/>
  <c r="K107" i="2" s="1"/>
  <c r="L107" i="2"/>
  <c r="P107" i="2" s="1"/>
  <c r="H107" i="2"/>
  <c r="G107" i="2"/>
  <c r="C107" i="2"/>
  <c r="N105" i="2"/>
  <c r="K105" i="2"/>
  <c r="L101" i="2" s="1"/>
  <c r="P101" i="2" s="1"/>
  <c r="B105" i="2"/>
  <c r="D102" i="2" s="1"/>
  <c r="L102" i="2"/>
  <c r="P102" i="2" s="1"/>
  <c r="M101" i="2"/>
  <c r="K101" i="2" s="1"/>
  <c r="Q100" i="2"/>
  <c r="F100" i="2"/>
  <c r="D100" i="2"/>
  <c r="B100" i="2" s="1"/>
  <c r="N98" i="2"/>
  <c r="K98" i="2"/>
  <c r="O95" i="2" s="1"/>
  <c r="F98" i="2"/>
  <c r="E98" i="2"/>
  <c r="B98" i="2"/>
  <c r="D94" i="2" s="1"/>
  <c r="L95" i="2"/>
  <c r="P95" i="2" s="1"/>
  <c r="G95" i="2"/>
  <c r="F95" i="2"/>
  <c r="C95" i="2"/>
  <c r="O94" i="2"/>
  <c r="M94" i="2"/>
  <c r="K94" i="2" s="1"/>
  <c r="L94" i="2"/>
  <c r="P94" i="2" s="1"/>
  <c r="F94" i="2"/>
  <c r="C94" i="2"/>
  <c r="G94" i="2" s="1"/>
  <c r="Q93" i="2"/>
  <c r="Q163" i="2" s="1"/>
  <c r="O93" i="2"/>
  <c r="M93" i="2"/>
  <c r="N93" i="2" s="1"/>
  <c r="H93" i="2"/>
  <c r="G93" i="2"/>
  <c r="D93" i="2"/>
  <c r="B93" i="2" s="1"/>
  <c r="C93" i="2"/>
  <c r="P89" i="2"/>
  <c r="K89" i="2"/>
  <c r="E89" i="2"/>
  <c r="N88" i="2"/>
  <c r="J88" i="2"/>
  <c r="L82" i="2"/>
  <c r="G82" i="2"/>
  <c r="C82" i="2"/>
  <c r="O79" i="2"/>
  <c r="K79" i="2"/>
  <c r="O76" i="2" s="1"/>
  <c r="F79" i="2"/>
  <c r="E79" i="2"/>
  <c r="B79" i="2"/>
  <c r="C76" i="2" s="1"/>
  <c r="G76" i="2" s="1"/>
  <c r="L76" i="2"/>
  <c r="P76" i="2" s="1"/>
  <c r="F76" i="2"/>
  <c r="D76" i="2"/>
  <c r="B76" i="2" s="1"/>
  <c r="O75" i="2"/>
  <c r="M75" i="2"/>
  <c r="N75" i="2" s="1"/>
  <c r="L75" i="2"/>
  <c r="P75" i="2" s="1"/>
  <c r="G75" i="2"/>
  <c r="D75" i="2"/>
  <c r="B75" i="2" s="1"/>
  <c r="C75" i="2"/>
  <c r="Q74" i="2"/>
  <c r="O74" i="2"/>
  <c r="L74" i="2"/>
  <c r="P74" i="2" s="1"/>
  <c r="H74" i="2"/>
  <c r="F74" i="2"/>
  <c r="N72" i="2"/>
  <c r="K72" i="2"/>
  <c r="O72" i="2" s="1"/>
  <c r="F72" i="2"/>
  <c r="E72" i="2"/>
  <c r="B72" i="2"/>
  <c r="O69" i="2"/>
  <c r="M69" i="2"/>
  <c r="N69" i="2" s="1"/>
  <c r="L69" i="2"/>
  <c r="P69" i="2" s="1"/>
  <c r="G69" i="2"/>
  <c r="F69" i="2"/>
  <c r="D69" i="2"/>
  <c r="B69" i="2" s="1"/>
  <c r="C69" i="2"/>
  <c r="F68" i="2"/>
  <c r="E68" i="2" s="1"/>
  <c r="D68" i="2"/>
  <c r="B68" i="2" s="1"/>
  <c r="C68" i="2"/>
  <c r="G68" i="2" s="1"/>
  <c r="M67" i="2"/>
  <c r="K67" i="2" s="1"/>
  <c r="H67" i="2"/>
  <c r="F67" i="2"/>
  <c r="D67" i="2"/>
  <c r="E67" i="2" s="1"/>
  <c r="C67" i="2"/>
  <c r="G67" i="2" s="1"/>
  <c r="O65" i="2"/>
  <c r="N65" i="2"/>
  <c r="K65" i="2"/>
  <c r="F65" i="2"/>
  <c r="B65" i="2"/>
  <c r="E65" i="2" s="1"/>
  <c r="P62" i="2"/>
  <c r="O62" i="2"/>
  <c r="N62" i="2"/>
  <c r="M62" i="2"/>
  <c r="L62" i="2"/>
  <c r="K62" i="2"/>
  <c r="F62" i="2"/>
  <c r="O61" i="2"/>
  <c r="M61" i="2"/>
  <c r="N61" i="2" s="1"/>
  <c r="L61" i="2"/>
  <c r="P61" i="2" s="1"/>
  <c r="D61" i="2"/>
  <c r="B61" i="2" s="1"/>
  <c r="Q60" i="2"/>
  <c r="O60" i="2"/>
  <c r="N60" i="2" s="1"/>
  <c r="M60" i="2"/>
  <c r="L60" i="2"/>
  <c r="P60" i="2" s="1"/>
  <c r="K60" i="2"/>
  <c r="H60" i="2"/>
  <c r="N58" i="2"/>
  <c r="K58" i="2"/>
  <c r="O58" i="2" s="1"/>
  <c r="F58" i="2"/>
  <c r="E58" i="2"/>
  <c r="B58" i="2"/>
  <c r="O55" i="2"/>
  <c r="M55" i="2"/>
  <c r="N55" i="2" s="1"/>
  <c r="L55" i="2"/>
  <c r="P55" i="2" s="1"/>
  <c r="G55" i="2"/>
  <c r="F55" i="2"/>
  <c r="D55" i="2"/>
  <c r="B55" i="2" s="1"/>
  <c r="C55" i="2"/>
  <c r="F54" i="2"/>
  <c r="E54" i="2" s="1"/>
  <c r="D54" i="2"/>
  <c r="B54" i="2" s="1"/>
  <c r="C54" i="2"/>
  <c r="G54" i="2" s="1"/>
  <c r="M53" i="2"/>
  <c r="K53" i="2" s="1"/>
  <c r="H53" i="2"/>
  <c r="F53" i="2"/>
  <c r="D53" i="2"/>
  <c r="E53" i="2" s="1"/>
  <c r="C53" i="2"/>
  <c r="G53" i="2" s="1"/>
  <c r="O51" i="2"/>
  <c r="N51" i="2"/>
  <c r="K51" i="2"/>
  <c r="F51" i="2"/>
  <c r="B51" i="2"/>
  <c r="E51" i="2" s="1"/>
  <c r="P48" i="2"/>
  <c r="O48" i="2"/>
  <c r="N48" i="2"/>
  <c r="M48" i="2"/>
  <c r="L48" i="2"/>
  <c r="K48" i="2"/>
  <c r="F48" i="2"/>
  <c r="O47" i="2"/>
  <c r="M47" i="2"/>
  <c r="N47" i="2" s="1"/>
  <c r="L47" i="2"/>
  <c r="P47" i="2" s="1"/>
  <c r="D47" i="2"/>
  <c r="B47" i="2" s="1"/>
  <c r="Q46" i="2"/>
  <c r="O46" i="2"/>
  <c r="N46" i="2" s="1"/>
  <c r="M46" i="2"/>
  <c r="L46" i="2"/>
  <c r="P46" i="2" s="1"/>
  <c r="K46" i="2"/>
  <c r="H46" i="2"/>
  <c r="N44" i="2"/>
  <c r="K44" i="2"/>
  <c r="O44" i="2" s="1"/>
  <c r="F44" i="2"/>
  <c r="E44" i="2"/>
  <c r="B44" i="2"/>
  <c r="O41" i="2"/>
  <c r="M41" i="2"/>
  <c r="N41" i="2" s="1"/>
  <c r="L41" i="2"/>
  <c r="P41" i="2" s="1"/>
  <c r="G41" i="2"/>
  <c r="F41" i="2"/>
  <c r="D41" i="2"/>
  <c r="B41" i="2" s="1"/>
  <c r="C41" i="2"/>
  <c r="F40" i="2"/>
  <c r="E40" i="2" s="1"/>
  <c r="D40" i="2"/>
  <c r="B40" i="2" s="1"/>
  <c r="C40" i="2"/>
  <c r="G40" i="2" s="1"/>
  <c r="M39" i="2"/>
  <c r="K39" i="2" s="1"/>
  <c r="H39" i="2"/>
  <c r="F39" i="2"/>
  <c r="D39" i="2"/>
  <c r="E39" i="2" s="1"/>
  <c r="C39" i="2"/>
  <c r="G39" i="2" s="1"/>
  <c r="O37" i="2"/>
  <c r="N37" i="2"/>
  <c r="K37" i="2"/>
  <c r="F37" i="2"/>
  <c r="B37" i="2"/>
  <c r="E37" i="2" s="1"/>
  <c r="P34" i="2"/>
  <c r="O34" i="2"/>
  <c r="N34" i="2"/>
  <c r="M34" i="2"/>
  <c r="L34" i="2"/>
  <c r="K34" i="2"/>
  <c r="F34" i="2"/>
  <c r="O33" i="2"/>
  <c r="M33" i="2"/>
  <c r="N33" i="2" s="1"/>
  <c r="L33" i="2"/>
  <c r="P33" i="2" s="1"/>
  <c r="D33" i="2"/>
  <c r="B33" i="2" s="1"/>
  <c r="Q32" i="2"/>
  <c r="O32" i="2"/>
  <c r="N32" i="2" s="1"/>
  <c r="M32" i="2"/>
  <c r="L32" i="2"/>
  <c r="P32" i="2" s="1"/>
  <c r="K32" i="2"/>
  <c r="H32" i="2"/>
  <c r="N30" i="2"/>
  <c r="K30" i="2"/>
  <c r="O30" i="2" s="1"/>
  <c r="E30" i="2"/>
  <c r="B30" i="2"/>
  <c r="F30" i="2" s="1"/>
  <c r="O27" i="2"/>
  <c r="M27" i="2"/>
  <c r="N27" i="2" s="1"/>
  <c r="L27" i="2"/>
  <c r="P27" i="2" s="1"/>
  <c r="G27" i="2"/>
  <c r="F27" i="2"/>
  <c r="D27" i="2"/>
  <c r="B27" i="2" s="1"/>
  <c r="C27" i="2"/>
  <c r="F26" i="2"/>
  <c r="C26" i="2"/>
  <c r="G26" i="2" s="1"/>
  <c r="M25" i="2"/>
  <c r="K25" i="2" s="1"/>
  <c r="H25" i="2"/>
  <c r="F25" i="2"/>
  <c r="D25" i="2"/>
  <c r="E25" i="2" s="1"/>
  <c r="C25" i="2"/>
  <c r="G25" i="2" s="1"/>
  <c r="O23" i="2"/>
  <c r="N23" i="2"/>
  <c r="K23" i="2"/>
  <c r="F23" i="2"/>
  <c r="B23" i="2"/>
  <c r="E23" i="2" s="1"/>
  <c r="P20" i="2"/>
  <c r="O20" i="2"/>
  <c r="N20" i="2"/>
  <c r="M20" i="2"/>
  <c r="L20" i="2"/>
  <c r="K20" i="2"/>
  <c r="F20" i="2"/>
  <c r="O19" i="2"/>
  <c r="M19" i="2"/>
  <c r="N19" i="2" s="1"/>
  <c r="L19" i="2"/>
  <c r="P19" i="2" s="1"/>
  <c r="D19" i="2"/>
  <c r="B19" i="2" s="1"/>
  <c r="Q18" i="2"/>
  <c r="O18" i="2"/>
  <c r="N18" i="2" s="1"/>
  <c r="M18" i="2"/>
  <c r="L18" i="2"/>
  <c r="P18" i="2" s="1"/>
  <c r="K18" i="2"/>
  <c r="H18" i="2"/>
  <c r="N16" i="2"/>
  <c r="K16" i="2"/>
  <c r="O16" i="2" s="1"/>
  <c r="E16" i="2"/>
  <c r="B16" i="2"/>
  <c r="C174" i="2" s="1"/>
  <c r="O13" i="2"/>
  <c r="M13" i="2"/>
  <c r="N13" i="2" s="1"/>
  <c r="L13" i="2"/>
  <c r="P13" i="2" s="1"/>
  <c r="F13" i="2"/>
  <c r="D13" i="2"/>
  <c r="B13" i="2" s="1"/>
  <c r="F12" i="2"/>
  <c r="C12" i="2"/>
  <c r="G12" i="2" s="1"/>
  <c r="M11" i="2"/>
  <c r="K11" i="2" s="1"/>
  <c r="H11" i="2"/>
  <c r="F11" i="2"/>
  <c r="D11" i="2"/>
  <c r="E11" i="2" s="1"/>
  <c r="C11" i="2"/>
  <c r="G11" i="2" s="1"/>
  <c r="P7" i="2"/>
  <c r="K7" i="2"/>
  <c r="E7" i="2"/>
  <c r="N6" i="2"/>
  <c r="J6" i="2"/>
  <c r="B157" i="3" l="1"/>
  <c r="B20" i="3"/>
  <c r="E20" i="3"/>
  <c r="B34" i="3"/>
  <c r="E34" i="3"/>
  <c r="N48" i="3"/>
  <c r="B48" i="3"/>
  <c r="E48" i="3"/>
  <c r="K115" i="3"/>
  <c r="N115" i="3"/>
  <c r="D116" i="3"/>
  <c r="F114" i="3"/>
  <c r="C116" i="3"/>
  <c r="G116" i="3" s="1"/>
  <c r="F115" i="3"/>
  <c r="D114" i="3"/>
  <c r="C114" i="3"/>
  <c r="G114" i="3" s="1"/>
  <c r="E119" i="3"/>
  <c r="C115" i="3"/>
  <c r="G115" i="3" s="1"/>
  <c r="K137" i="3"/>
  <c r="N137" i="3"/>
  <c r="D144" i="3"/>
  <c r="F142" i="3"/>
  <c r="C144" i="3"/>
  <c r="G144" i="3" s="1"/>
  <c r="F143" i="3"/>
  <c r="D142" i="3"/>
  <c r="C142" i="3"/>
  <c r="G142" i="3" s="1"/>
  <c r="E147" i="3"/>
  <c r="C143" i="3"/>
  <c r="G143" i="3" s="1"/>
  <c r="D11" i="3"/>
  <c r="F12" i="3"/>
  <c r="M13" i="3"/>
  <c r="N16" i="3"/>
  <c r="M19" i="3"/>
  <c r="D25" i="3"/>
  <c r="F26" i="3"/>
  <c r="M27" i="3"/>
  <c r="N30" i="3"/>
  <c r="M33" i="3"/>
  <c r="D39" i="3"/>
  <c r="F40" i="3"/>
  <c r="M41" i="3"/>
  <c r="N44" i="3"/>
  <c r="M47" i="3"/>
  <c r="D53" i="3"/>
  <c r="F54" i="3"/>
  <c r="M55" i="3"/>
  <c r="N58" i="3"/>
  <c r="D61" i="3"/>
  <c r="M67" i="3"/>
  <c r="O69" i="3"/>
  <c r="N74" i="3"/>
  <c r="D76" i="3"/>
  <c r="F74" i="3"/>
  <c r="E74" i="3" s="1"/>
  <c r="N95" i="3"/>
  <c r="F119" i="3"/>
  <c r="K129" i="3"/>
  <c r="N129" i="3"/>
  <c r="D130" i="3"/>
  <c r="F128" i="3"/>
  <c r="C130" i="3"/>
  <c r="G130" i="3" s="1"/>
  <c r="F129" i="3"/>
  <c r="D128" i="3"/>
  <c r="C128" i="3"/>
  <c r="G128" i="3" s="1"/>
  <c r="E133" i="3"/>
  <c r="C129" i="3"/>
  <c r="G129" i="3" s="1"/>
  <c r="K143" i="3"/>
  <c r="N143" i="3"/>
  <c r="F147" i="3"/>
  <c r="E189" i="3"/>
  <c r="B189" i="3"/>
  <c r="B238" i="3"/>
  <c r="E238" i="3"/>
  <c r="O39" i="3"/>
  <c r="N39" i="3" s="1"/>
  <c r="O53" i="3"/>
  <c r="N53" i="3" s="1"/>
  <c r="B182" i="3"/>
  <c r="E182" i="3"/>
  <c r="F11" i="3"/>
  <c r="D13" i="3"/>
  <c r="O13" i="3"/>
  <c r="B18" i="3"/>
  <c r="L18" i="3"/>
  <c r="P18" i="3" s="1"/>
  <c r="D19" i="3"/>
  <c r="O19" i="3"/>
  <c r="K20" i="3"/>
  <c r="F23" i="3"/>
  <c r="F25" i="3"/>
  <c r="D27" i="3"/>
  <c r="O27" i="3"/>
  <c r="B32" i="3"/>
  <c r="L32" i="3"/>
  <c r="P32" i="3" s="1"/>
  <c r="D33" i="3"/>
  <c r="O33" i="3"/>
  <c r="K34" i="3"/>
  <c r="F37" i="3"/>
  <c r="F39" i="3"/>
  <c r="D41" i="3"/>
  <c r="O41" i="3"/>
  <c r="B46" i="3"/>
  <c r="L46" i="3"/>
  <c r="P46" i="3" s="1"/>
  <c r="D47" i="3"/>
  <c r="O47" i="3"/>
  <c r="K48" i="3"/>
  <c r="F51" i="3"/>
  <c r="F53" i="3"/>
  <c r="D55" i="3"/>
  <c r="O55" i="3"/>
  <c r="B60" i="3"/>
  <c r="F61" i="3"/>
  <c r="K68" i="3"/>
  <c r="F72" i="3"/>
  <c r="D68" i="3"/>
  <c r="Q74" i="3"/>
  <c r="M75" i="3"/>
  <c r="F79" i="3"/>
  <c r="D102" i="3"/>
  <c r="F100" i="3"/>
  <c r="F101" i="3"/>
  <c r="D100" i="3"/>
  <c r="C100" i="3"/>
  <c r="G100" i="3" s="1"/>
  <c r="O108" i="3"/>
  <c r="L107" i="3"/>
  <c r="P107" i="3" s="1"/>
  <c r="M108" i="3"/>
  <c r="L108" i="3"/>
  <c r="P108" i="3" s="1"/>
  <c r="Q107" i="3"/>
  <c r="O112" i="3"/>
  <c r="F116" i="3"/>
  <c r="B137" i="3"/>
  <c r="F144" i="3"/>
  <c r="O25" i="3"/>
  <c r="N25" i="3" s="1"/>
  <c r="Q11" i="3"/>
  <c r="L12" i="3"/>
  <c r="P12" i="3" s="1"/>
  <c r="Q25" i="3"/>
  <c r="L26" i="3"/>
  <c r="P26" i="3" s="1"/>
  <c r="Q39" i="3"/>
  <c r="L40" i="3"/>
  <c r="P40" i="3" s="1"/>
  <c r="Q53" i="3"/>
  <c r="L54" i="3"/>
  <c r="P54" i="3" s="1"/>
  <c r="D62" i="3"/>
  <c r="F60" i="3"/>
  <c r="E60" i="3" s="1"/>
  <c r="E101" i="3"/>
  <c r="O122" i="3"/>
  <c r="L121" i="3"/>
  <c r="P121" i="3" s="1"/>
  <c r="M122" i="3"/>
  <c r="L122" i="3"/>
  <c r="P122" i="3" s="1"/>
  <c r="Q121" i="3"/>
  <c r="O126" i="3"/>
  <c r="O121" i="3"/>
  <c r="N121" i="3" s="1"/>
  <c r="O16" i="3"/>
  <c r="O30" i="3"/>
  <c r="O58" i="3"/>
  <c r="M12" i="3"/>
  <c r="M26" i="3"/>
  <c r="M40" i="3"/>
  <c r="M54" i="3"/>
  <c r="O68" i="3"/>
  <c r="N68" i="3" s="1"/>
  <c r="L67" i="3"/>
  <c r="P67" i="3" s="1"/>
  <c r="N79" i="3"/>
  <c r="B121" i="3"/>
  <c r="E121" i="3"/>
  <c r="B149" i="3"/>
  <c r="E149" i="3"/>
  <c r="K151" i="3"/>
  <c r="N151" i="3"/>
  <c r="D158" i="3"/>
  <c r="F156" i="3"/>
  <c r="C158" i="3"/>
  <c r="G158" i="3" s="1"/>
  <c r="F157" i="3"/>
  <c r="E157" i="3" s="1"/>
  <c r="D156" i="3"/>
  <c r="C156" i="3"/>
  <c r="G156" i="3" s="1"/>
  <c r="E161" i="3"/>
  <c r="C157" i="3"/>
  <c r="G157" i="3" s="1"/>
  <c r="O11" i="3"/>
  <c r="N11" i="3" s="1"/>
  <c r="C12" i="3"/>
  <c r="G12" i="3" s="1"/>
  <c r="E16" i="3"/>
  <c r="O18" i="3"/>
  <c r="N18" i="3" s="1"/>
  <c r="C20" i="3"/>
  <c r="G20" i="3" s="1"/>
  <c r="O23" i="3"/>
  <c r="C26" i="3"/>
  <c r="G26" i="3" s="1"/>
  <c r="E30" i="3"/>
  <c r="O32" i="3"/>
  <c r="N32" i="3" s="1"/>
  <c r="C34" i="3"/>
  <c r="G34" i="3" s="1"/>
  <c r="O37" i="3"/>
  <c r="C40" i="3"/>
  <c r="G40" i="3" s="1"/>
  <c r="E44" i="3"/>
  <c r="O46" i="3"/>
  <c r="N46" i="3" s="1"/>
  <c r="C48" i="3"/>
  <c r="G48" i="3" s="1"/>
  <c r="O51" i="3"/>
  <c r="C54" i="3"/>
  <c r="G54" i="3" s="1"/>
  <c r="E58" i="3"/>
  <c r="F65" i="3"/>
  <c r="L69" i="3"/>
  <c r="P69" i="3" s="1"/>
  <c r="N72" i="3"/>
  <c r="M76" i="3"/>
  <c r="O79" i="3"/>
  <c r="O94" i="3"/>
  <c r="L93" i="3"/>
  <c r="P93" i="3" s="1"/>
  <c r="M94" i="3"/>
  <c r="L94" i="3"/>
  <c r="P94" i="3" s="1"/>
  <c r="Q93" i="3"/>
  <c r="M109" i="3"/>
  <c r="D115" i="3"/>
  <c r="L123" i="3"/>
  <c r="P123" i="3" s="1"/>
  <c r="B135" i="3"/>
  <c r="E135" i="3"/>
  <c r="K157" i="3"/>
  <c r="N157" i="3"/>
  <c r="F161" i="3"/>
  <c r="B210" i="3"/>
  <c r="E210" i="3"/>
  <c r="E217" i="3"/>
  <c r="B217" i="3"/>
  <c r="O44" i="3"/>
  <c r="L11" i="3"/>
  <c r="P11" i="3" s="1"/>
  <c r="D12" i="3"/>
  <c r="F16" i="3"/>
  <c r="F18" i="3"/>
  <c r="E18" i="3" s="1"/>
  <c r="L25" i="3"/>
  <c r="P25" i="3" s="1"/>
  <c r="D26" i="3"/>
  <c r="F32" i="3"/>
  <c r="E32" i="3" s="1"/>
  <c r="L39" i="3"/>
  <c r="P39" i="3" s="1"/>
  <c r="D40" i="3"/>
  <c r="F46" i="3"/>
  <c r="E46" i="3" s="1"/>
  <c r="L53" i="3"/>
  <c r="P53" i="3" s="1"/>
  <c r="D54" i="3"/>
  <c r="H67" i="3"/>
  <c r="C68" i="3"/>
  <c r="G68" i="3" s="1"/>
  <c r="M69" i="3"/>
  <c r="O72" i="3"/>
  <c r="L74" i="3"/>
  <c r="P74" i="3" s="1"/>
  <c r="C92" i="3"/>
  <c r="L95" i="3"/>
  <c r="P95" i="3" s="1"/>
  <c r="N98" i="3"/>
  <c r="N100" i="3"/>
  <c r="H114" i="3"/>
  <c r="M123" i="3"/>
  <c r="E129" i="3"/>
  <c r="D143" i="3"/>
  <c r="O135" i="3"/>
  <c r="N135" i="3" s="1"/>
  <c r="O140" i="3"/>
  <c r="O149" i="3"/>
  <c r="N149" i="3" s="1"/>
  <c r="O154" i="3"/>
  <c r="F194" i="3"/>
  <c r="F222" i="3"/>
  <c r="D226" i="3"/>
  <c r="Q135" i="3"/>
  <c r="L136" i="3"/>
  <c r="P136" i="3" s="1"/>
  <c r="Q149" i="3"/>
  <c r="L150" i="3"/>
  <c r="P150" i="3" s="1"/>
  <c r="F187" i="3"/>
  <c r="D191" i="3"/>
  <c r="C196" i="3"/>
  <c r="G196" i="3" s="1"/>
  <c r="D197" i="3"/>
  <c r="F198" i="3"/>
  <c r="E198" i="3" s="1"/>
  <c r="B212" i="3"/>
  <c r="F215" i="3"/>
  <c r="D219" i="3"/>
  <c r="C224" i="3"/>
  <c r="G224" i="3" s="1"/>
  <c r="D225" i="3"/>
  <c r="F226" i="3"/>
  <c r="B240" i="3"/>
  <c r="F243" i="3"/>
  <c r="M102" i="3"/>
  <c r="M116" i="3"/>
  <c r="M130" i="3"/>
  <c r="M136" i="3"/>
  <c r="M144" i="3"/>
  <c r="M150" i="3"/>
  <c r="M158" i="3"/>
  <c r="F175" i="3"/>
  <c r="E175" i="3" s="1"/>
  <c r="H182" i="3"/>
  <c r="C184" i="3"/>
  <c r="G184" i="3" s="1"/>
  <c r="C190" i="3"/>
  <c r="G190" i="3" s="1"/>
  <c r="D196" i="3"/>
  <c r="F203" i="3"/>
  <c r="E203" i="3" s="1"/>
  <c r="H210" i="3"/>
  <c r="C212" i="3"/>
  <c r="G212" i="3" s="1"/>
  <c r="C218" i="3"/>
  <c r="G218" i="3" s="1"/>
  <c r="D224" i="3"/>
  <c r="F231" i="3"/>
  <c r="E231" i="3" s="1"/>
  <c r="H238" i="3"/>
  <c r="D184" i="3"/>
  <c r="C189" i="3"/>
  <c r="G189" i="3" s="1"/>
  <c r="D190" i="3"/>
  <c r="F191" i="3"/>
  <c r="C217" i="3"/>
  <c r="G217" i="3" s="1"/>
  <c r="D218" i="3"/>
  <c r="F219" i="3"/>
  <c r="L135" i="3"/>
  <c r="P135" i="3" s="1"/>
  <c r="L149" i="3"/>
  <c r="P149" i="3" s="1"/>
  <c r="F196" i="3"/>
  <c r="F224" i="3"/>
  <c r="B102" i="2"/>
  <c r="K121" i="2"/>
  <c r="B94" i="2"/>
  <c r="E94" i="2"/>
  <c r="F119" i="2"/>
  <c r="D115" i="2"/>
  <c r="D130" i="2"/>
  <c r="F128" i="2"/>
  <c r="F133" i="2"/>
  <c r="D129" i="2"/>
  <c r="E133" i="2"/>
  <c r="C129" i="2"/>
  <c r="G129" i="2" s="1"/>
  <c r="O136" i="2"/>
  <c r="L135" i="2"/>
  <c r="P135" i="2" s="1"/>
  <c r="L136" i="2"/>
  <c r="P136" i="2" s="1"/>
  <c r="Q135" i="2"/>
  <c r="O137" i="2"/>
  <c r="O140" i="2"/>
  <c r="O135" i="2"/>
  <c r="D144" i="2"/>
  <c r="F142" i="2"/>
  <c r="C142" i="2"/>
  <c r="G142" i="2" s="1"/>
  <c r="F147" i="2"/>
  <c r="D143" i="2"/>
  <c r="E147" i="2"/>
  <c r="C143" i="2"/>
  <c r="G143" i="2" s="1"/>
  <c r="O150" i="2"/>
  <c r="L149" i="2"/>
  <c r="P149" i="2" s="1"/>
  <c r="L150" i="2"/>
  <c r="P150" i="2" s="1"/>
  <c r="Q149" i="2"/>
  <c r="O151" i="2"/>
  <c r="O154" i="2"/>
  <c r="O149" i="2"/>
  <c r="Q11" i="2"/>
  <c r="L12" i="2"/>
  <c r="P12" i="2" s="1"/>
  <c r="E13" i="2"/>
  <c r="C18" i="2"/>
  <c r="G18" i="2" s="1"/>
  <c r="Q25" i="2"/>
  <c r="L26" i="2"/>
  <c r="P26" i="2" s="1"/>
  <c r="E27" i="2"/>
  <c r="C32" i="2"/>
  <c r="G32" i="2" s="1"/>
  <c r="Q39" i="2"/>
  <c r="L40" i="2"/>
  <c r="P40" i="2" s="1"/>
  <c r="E41" i="2"/>
  <c r="C46" i="2"/>
  <c r="G46" i="2" s="1"/>
  <c r="Q53" i="2"/>
  <c r="L54" i="2"/>
  <c r="P54" i="2" s="1"/>
  <c r="E55" i="2"/>
  <c r="C60" i="2"/>
  <c r="G60" i="2" s="1"/>
  <c r="Q67" i="2"/>
  <c r="L68" i="2"/>
  <c r="P68" i="2" s="1"/>
  <c r="E69" i="2"/>
  <c r="C74" i="2"/>
  <c r="G74" i="2" s="1"/>
  <c r="M74" i="2"/>
  <c r="Q81" i="2"/>
  <c r="K93" i="2"/>
  <c r="M95" i="2"/>
  <c r="O98" i="2"/>
  <c r="M100" i="2"/>
  <c r="F101" i="2"/>
  <c r="C102" i="2"/>
  <c r="G102" i="2" s="1"/>
  <c r="O102" i="2"/>
  <c r="D109" i="2"/>
  <c r="F107" i="2"/>
  <c r="F116" i="2"/>
  <c r="E119" i="2"/>
  <c r="B122" i="2"/>
  <c r="L123" i="2"/>
  <c r="P123" i="2" s="1"/>
  <c r="D128" i="2"/>
  <c r="C130" i="2"/>
  <c r="G130" i="2" s="1"/>
  <c r="N135" i="2"/>
  <c r="N140" i="2"/>
  <c r="N149" i="2"/>
  <c r="N154" i="2"/>
  <c r="E219" i="2"/>
  <c r="B219" i="2"/>
  <c r="M12" i="2"/>
  <c r="D18" i="2"/>
  <c r="F19" i="2"/>
  <c r="E19" i="2" s="1"/>
  <c r="M26" i="2"/>
  <c r="D32" i="2"/>
  <c r="F33" i="2"/>
  <c r="E33" i="2" s="1"/>
  <c r="M40" i="2"/>
  <c r="D46" i="2"/>
  <c r="F47" i="2"/>
  <c r="E47" i="2" s="1"/>
  <c r="M54" i="2"/>
  <c r="D60" i="2"/>
  <c r="F61" i="2"/>
  <c r="E61" i="2" s="1"/>
  <c r="M68" i="2"/>
  <c r="D74" i="2"/>
  <c r="F75" i="2"/>
  <c r="E75" i="2" s="1"/>
  <c r="C92" i="2"/>
  <c r="L93" i="2"/>
  <c r="P93" i="2" s="1"/>
  <c r="C100" i="2"/>
  <c r="G100" i="2" s="1"/>
  <c r="D107" i="2"/>
  <c r="O107" i="2"/>
  <c r="N107" i="2" s="1"/>
  <c r="L108" i="2"/>
  <c r="P108" i="2" s="1"/>
  <c r="F109" i="2"/>
  <c r="E112" i="2"/>
  <c r="F114" i="2"/>
  <c r="E114" i="2" s="1"/>
  <c r="O115" i="2"/>
  <c r="N115" i="2" s="1"/>
  <c r="L114" i="2"/>
  <c r="P114" i="2" s="1"/>
  <c r="H121" i="2"/>
  <c r="O122" i="2"/>
  <c r="N122" i="2" s="1"/>
  <c r="M123" i="2"/>
  <c r="F137" i="2"/>
  <c r="D142" i="2"/>
  <c r="F144" i="2"/>
  <c r="B182" i="2"/>
  <c r="B203" i="2"/>
  <c r="E217" i="2"/>
  <c r="B238" i="2"/>
  <c r="C20" i="2"/>
  <c r="G20" i="2" s="1"/>
  <c r="C34" i="2"/>
  <c r="G34" i="2" s="1"/>
  <c r="C48" i="2"/>
  <c r="G48" i="2" s="1"/>
  <c r="C62" i="2"/>
  <c r="G62" i="2" s="1"/>
  <c r="O100" i="2"/>
  <c r="F105" i="2"/>
  <c r="D101" i="2"/>
  <c r="F129" i="2"/>
  <c r="F130" i="2"/>
  <c r="C136" i="2"/>
  <c r="G136" i="2" s="1"/>
  <c r="F143" i="2"/>
  <c r="B11" i="2"/>
  <c r="L11" i="2"/>
  <c r="P11" i="2" s="1"/>
  <c r="D12" i="2"/>
  <c r="O12" i="2"/>
  <c r="K13" i="2"/>
  <c r="F16" i="2"/>
  <c r="F18" i="2"/>
  <c r="K19" i="2"/>
  <c r="D20" i="2"/>
  <c r="B25" i="2"/>
  <c r="L25" i="2"/>
  <c r="P25" i="2" s="1"/>
  <c r="D26" i="2"/>
  <c r="O26" i="2"/>
  <c r="K27" i="2"/>
  <c r="F32" i="2"/>
  <c r="K33" i="2"/>
  <c r="D34" i="2"/>
  <c r="B39" i="2"/>
  <c r="L39" i="2"/>
  <c r="P39" i="2" s="1"/>
  <c r="O40" i="2"/>
  <c r="K41" i="2"/>
  <c r="F46" i="2"/>
  <c r="K47" i="2"/>
  <c r="D48" i="2"/>
  <c r="B53" i="2"/>
  <c r="L53" i="2"/>
  <c r="P53" i="2" s="1"/>
  <c r="O54" i="2"/>
  <c r="K55" i="2"/>
  <c r="F60" i="2"/>
  <c r="K61" i="2"/>
  <c r="D62" i="2"/>
  <c r="B67" i="2"/>
  <c r="L67" i="2"/>
  <c r="P67" i="2" s="1"/>
  <c r="O68" i="2"/>
  <c r="K69" i="2"/>
  <c r="K75" i="2"/>
  <c r="E76" i="2"/>
  <c r="D95" i="2"/>
  <c r="F93" i="2"/>
  <c r="E93" i="2" s="1"/>
  <c r="E100" i="2"/>
  <c r="F102" i="2"/>
  <c r="E102" i="2" s="1"/>
  <c r="E105" i="2"/>
  <c r="B108" i="2"/>
  <c r="N108" i="2"/>
  <c r="K109" i="2"/>
  <c r="H114" i="2"/>
  <c r="C115" i="2"/>
  <c r="G115" i="2" s="1"/>
  <c r="L121" i="2"/>
  <c r="P121" i="2" s="1"/>
  <c r="F126" i="2"/>
  <c r="D123" i="2"/>
  <c r="F121" i="2"/>
  <c r="E121" i="2" s="1"/>
  <c r="H128" i="2"/>
  <c r="C135" i="2"/>
  <c r="G135" i="2" s="1"/>
  <c r="L137" i="2"/>
  <c r="P137" i="2" s="1"/>
  <c r="L151" i="2"/>
  <c r="P151" i="2" s="1"/>
  <c r="K157" i="2"/>
  <c r="N157" i="2"/>
  <c r="D158" i="2"/>
  <c r="F156" i="2"/>
  <c r="F157" i="2"/>
  <c r="D156" i="2"/>
  <c r="C156" i="2"/>
  <c r="G156" i="2" s="1"/>
  <c r="F161" i="2"/>
  <c r="D157" i="2"/>
  <c r="E161" i="2"/>
  <c r="C157" i="2"/>
  <c r="G157" i="2" s="1"/>
  <c r="E189" i="2"/>
  <c r="B189" i="2"/>
  <c r="B210" i="2"/>
  <c r="O101" i="2"/>
  <c r="N101" i="2" s="1"/>
  <c r="L100" i="2"/>
  <c r="P100" i="2" s="1"/>
  <c r="K114" i="2"/>
  <c r="D135" i="2"/>
  <c r="M137" i="2"/>
  <c r="H142" i="2"/>
  <c r="B149" i="2"/>
  <c r="M151" i="2"/>
  <c r="F115" i="2"/>
  <c r="C116" i="2"/>
  <c r="G116" i="2" s="1"/>
  <c r="O123" i="2"/>
  <c r="O126" i="2"/>
  <c r="K129" i="2"/>
  <c r="M136" i="2"/>
  <c r="F140" i="2"/>
  <c r="D136" i="2"/>
  <c r="D137" i="2"/>
  <c r="F135" i="2"/>
  <c r="C137" i="2"/>
  <c r="G137" i="2" s="1"/>
  <c r="K143" i="2"/>
  <c r="N143" i="2"/>
  <c r="M150" i="2"/>
  <c r="O11" i="2"/>
  <c r="N11" i="2" s="1"/>
  <c r="C13" i="2"/>
  <c r="G13" i="2" s="1"/>
  <c r="C19" i="2"/>
  <c r="G19" i="2" s="1"/>
  <c r="O25" i="2"/>
  <c r="N25" i="2" s="1"/>
  <c r="C33" i="2"/>
  <c r="G33" i="2" s="1"/>
  <c r="O39" i="2"/>
  <c r="N39" i="2" s="1"/>
  <c r="C47" i="2"/>
  <c r="G47" i="2" s="1"/>
  <c r="O53" i="2"/>
  <c r="N53" i="2" s="1"/>
  <c r="C61" i="2"/>
  <c r="G61" i="2" s="1"/>
  <c r="O67" i="2"/>
  <c r="N67" i="2" s="1"/>
  <c r="N79" i="2"/>
  <c r="M76" i="2"/>
  <c r="N94" i="2"/>
  <c r="H100" i="2"/>
  <c r="C101" i="2"/>
  <c r="G101" i="2" s="1"/>
  <c r="M102" i="2"/>
  <c r="O105" i="2"/>
  <c r="C114" i="2"/>
  <c r="G114" i="2" s="1"/>
  <c r="D116" i="2"/>
  <c r="O121" i="2"/>
  <c r="N121" i="2" s="1"/>
  <c r="L122" i="2"/>
  <c r="P122" i="2" s="1"/>
  <c r="N126" i="2"/>
  <c r="E140" i="2"/>
  <c r="C151" i="2"/>
  <c r="G151" i="2" s="1"/>
  <c r="F194" i="2"/>
  <c r="D198" i="2"/>
  <c r="F222" i="2"/>
  <c r="D226" i="2"/>
  <c r="L128" i="2"/>
  <c r="P128" i="2" s="1"/>
  <c r="O129" i="2"/>
  <c r="N129" i="2" s="1"/>
  <c r="L142" i="2"/>
  <c r="P142" i="2" s="1"/>
  <c r="F149" i="2"/>
  <c r="E149" i="2" s="1"/>
  <c r="D151" i="2"/>
  <c r="L156" i="2"/>
  <c r="P156" i="2" s="1"/>
  <c r="F182" i="2"/>
  <c r="E182" i="2" s="1"/>
  <c r="E187" i="2"/>
  <c r="H189" i="2"/>
  <c r="C191" i="2"/>
  <c r="G191" i="2" s="1"/>
  <c r="C197" i="2"/>
  <c r="G197" i="2" s="1"/>
  <c r="F210" i="2"/>
  <c r="E210" i="2" s="1"/>
  <c r="E215" i="2"/>
  <c r="H217" i="2"/>
  <c r="C219" i="2"/>
  <c r="G219" i="2" s="1"/>
  <c r="C225" i="2"/>
  <c r="G225" i="2" s="1"/>
  <c r="F238" i="2"/>
  <c r="E238" i="2" s="1"/>
  <c r="E243" i="2"/>
  <c r="B184" i="2"/>
  <c r="F187" i="2"/>
  <c r="B190" i="2"/>
  <c r="D191" i="2"/>
  <c r="C196" i="2"/>
  <c r="G196" i="2" s="1"/>
  <c r="D197" i="2"/>
  <c r="F198" i="2"/>
  <c r="B212" i="2"/>
  <c r="B218" i="2"/>
  <c r="C224" i="2"/>
  <c r="G224" i="2" s="1"/>
  <c r="D225" i="2"/>
  <c r="F226" i="2"/>
  <c r="B240" i="2"/>
  <c r="D196" i="2"/>
  <c r="D224" i="2"/>
  <c r="D150" i="2"/>
  <c r="F196" i="2"/>
  <c r="E201" i="2"/>
  <c r="F224" i="2"/>
  <c r="E229" i="2"/>
  <c r="N54" i="3" l="1"/>
  <c r="K54" i="3"/>
  <c r="N130" i="3"/>
  <c r="K130" i="3"/>
  <c r="E219" i="3"/>
  <c r="B219" i="3"/>
  <c r="E115" i="3"/>
  <c r="B115" i="3"/>
  <c r="N76" i="3"/>
  <c r="K76" i="3"/>
  <c r="N40" i="3"/>
  <c r="K40" i="3"/>
  <c r="B62" i="3"/>
  <c r="E62" i="3"/>
  <c r="B102" i="3"/>
  <c r="E102" i="3"/>
  <c r="E33" i="3"/>
  <c r="B33" i="3"/>
  <c r="B76" i="3"/>
  <c r="E76" i="3"/>
  <c r="K33" i="3"/>
  <c r="N33" i="3"/>
  <c r="K13" i="3"/>
  <c r="N13" i="3"/>
  <c r="N116" i="3"/>
  <c r="K116" i="3"/>
  <c r="B54" i="3"/>
  <c r="E54" i="3"/>
  <c r="K109" i="3"/>
  <c r="N109" i="3"/>
  <c r="E156" i="3"/>
  <c r="B156" i="3"/>
  <c r="N26" i="3"/>
  <c r="K26" i="3"/>
  <c r="N108" i="3"/>
  <c r="K108" i="3"/>
  <c r="E19" i="3"/>
  <c r="B19" i="3"/>
  <c r="B130" i="3"/>
  <c r="E130" i="3"/>
  <c r="B53" i="3"/>
  <c r="E53" i="3"/>
  <c r="E114" i="3"/>
  <c r="B114" i="3"/>
  <c r="E184" i="3"/>
  <c r="B184" i="3"/>
  <c r="E218" i="3"/>
  <c r="B218" i="3"/>
  <c r="E224" i="3"/>
  <c r="B224" i="3"/>
  <c r="K102" i="3"/>
  <c r="N102" i="3"/>
  <c r="Q163" i="3"/>
  <c r="Q81" i="3"/>
  <c r="N12" i="3"/>
  <c r="K12" i="3"/>
  <c r="K75" i="3"/>
  <c r="N75" i="3"/>
  <c r="E55" i="3"/>
  <c r="B55" i="3"/>
  <c r="K47" i="3"/>
  <c r="N47" i="3"/>
  <c r="K27" i="3"/>
  <c r="N27" i="3"/>
  <c r="E196" i="3"/>
  <c r="B196" i="3"/>
  <c r="B26" i="3"/>
  <c r="E26" i="3"/>
  <c r="E142" i="3"/>
  <c r="B142" i="3"/>
  <c r="B12" i="3"/>
  <c r="E12" i="3"/>
  <c r="N122" i="3"/>
  <c r="K122" i="3"/>
  <c r="E41" i="3"/>
  <c r="B41" i="3"/>
  <c r="N67" i="3"/>
  <c r="K67" i="3"/>
  <c r="B11" i="3"/>
  <c r="E11" i="3"/>
  <c r="E144" i="3"/>
  <c r="B144" i="3"/>
  <c r="E47" i="3"/>
  <c r="B47" i="3"/>
  <c r="N158" i="3"/>
  <c r="K158" i="3"/>
  <c r="E197" i="3"/>
  <c r="B197" i="3"/>
  <c r="B226" i="3"/>
  <c r="E226" i="3"/>
  <c r="E143" i="3"/>
  <c r="B143" i="3"/>
  <c r="B40" i="3"/>
  <c r="E40" i="3"/>
  <c r="K94" i="3"/>
  <c r="N94" i="3"/>
  <c r="B68" i="3"/>
  <c r="E68" i="3"/>
  <c r="E27" i="3"/>
  <c r="B27" i="3"/>
  <c r="B61" i="3"/>
  <c r="E61" i="3"/>
  <c r="K41" i="3"/>
  <c r="N41" i="3"/>
  <c r="B39" i="3"/>
  <c r="E39" i="3"/>
  <c r="E190" i="3"/>
  <c r="B190" i="3"/>
  <c r="N150" i="3"/>
  <c r="K150" i="3"/>
  <c r="E158" i="3"/>
  <c r="B158" i="3"/>
  <c r="E100" i="3"/>
  <c r="B100" i="3"/>
  <c r="E13" i="3"/>
  <c r="B13" i="3"/>
  <c r="E128" i="3"/>
  <c r="B128" i="3"/>
  <c r="B25" i="3"/>
  <c r="E25" i="3"/>
  <c r="B116" i="3"/>
  <c r="E116" i="3"/>
  <c r="N136" i="3"/>
  <c r="K136" i="3"/>
  <c r="N144" i="3"/>
  <c r="K144" i="3"/>
  <c r="E225" i="3"/>
  <c r="B225" i="3"/>
  <c r="E191" i="3"/>
  <c r="B191" i="3"/>
  <c r="K123" i="3"/>
  <c r="N123" i="3"/>
  <c r="K69" i="3"/>
  <c r="N69" i="3"/>
  <c r="K55" i="3"/>
  <c r="N55" i="3"/>
  <c r="K19" i="3"/>
  <c r="N19" i="3"/>
  <c r="E191" i="2"/>
  <c r="B191" i="2"/>
  <c r="B116" i="2"/>
  <c r="E116" i="2"/>
  <c r="E137" i="2"/>
  <c r="B137" i="2"/>
  <c r="E34" i="2"/>
  <c r="B34" i="2"/>
  <c r="E20" i="2"/>
  <c r="B20" i="2"/>
  <c r="N54" i="2"/>
  <c r="K54" i="2"/>
  <c r="E18" i="2"/>
  <c r="B18" i="2"/>
  <c r="K95" i="2"/>
  <c r="N95" i="2"/>
  <c r="E115" i="2"/>
  <c r="B115" i="2"/>
  <c r="E136" i="2"/>
  <c r="B136" i="2"/>
  <c r="E157" i="2"/>
  <c r="B157" i="2"/>
  <c r="E48" i="2"/>
  <c r="B48" i="2"/>
  <c r="N12" i="2"/>
  <c r="K12" i="2"/>
  <c r="B128" i="2"/>
  <c r="E128" i="2"/>
  <c r="B109" i="2"/>
  <c r="E109" i="2"/>
  <c r="E151" i="2"/>
  <c r="B151" i="2"/>
  <c r="K151" i="2"/>
  <c r="N151" i="2"/>
  <c r="E62" i="2"/>
  <c r="B62" i="2"/>
  <c r="E46" i="2"/>
  <c r="B46" i="2"/>
  <c r="B144" i="2"/>
  <c r="E144" i="2"/>
  <c r="E225" i="2"/>
  <c r="B225" i="2"/>
  <c r="K102" i="2"/>
  <c r="N102" i="2"/>
  <c r="K150" i="2"/>
  <c r="N150" i="2"/>
  <c r="K136" i="2"/>
  <c r="N136" i="2"/>
  <c r="E95" i="2"/>
  <c r="B95" i="2"/>
  <c r="B142" i="2"/>
  <c r="E142" i="2"/>
  <c r="N40" i="2"/>
  <c r="K40" i="2"/>
  <c r="B156" i="2"/>
  <c r="E156" i="2"/>
  <c r="E74" i="2"/>
  <c r="B74" i="2"/>
  <c r="K74" i="2"/>
  <c r="N74" i="2"/>
  <c r="E129" i="2"/>
  <c r="B129" i="2"/>
  <c r="B198" i="2"/>
  <c r="E198" i="2"/>
  <c r="E150" i="2"/>
  <c r="B150" i="2"/>
  <c r="E26" i="2"/>
  <c r="B26" i="2"/>
  <c r="B101" i="2"/>
  <c r="E101" i="2"/>
  <c r="K123" i="2"/>
  <c r="N123" i="2"/>
  <c r="N68" i="2"/>
  <c r="K68" i="2"/>
  <c r="E32" i="2"/>
  <c r="B32" i="2"/>
  <c r="K137" i="2"/>
  <c r="N137" i="2"/>
  <c r="E12" i="2"/>
  <c r="B12" i="2"/>
  <c r="N26" i="2"/>
  <c r="K26" i="2"/>
  <c r="N100" i="2"/>
  <c r="K100" i="2"/>
  <c r="E143" i="2"/>
  <c r="B143" i="2"/>
  <c r="E224" i="2"/>
  <c r="B224" i="2"/>
  <c r="E196" i="2"/>
  <c r="B196" i="2"/>
  <c r="E197" i="2"/>
  <c r="B197" i="2"/>
  <c r="B226" i="2"/>
  <c r="E226" i="2"/>
  <c r="K76" i="2"/>
  <c r="N76" i="2"/>
  <c r="B135" i="2"/>
  <c r="E135" i="2"/>
  <c r="E158" i="2"/>
  <c r="B158" i="2"/>
  <c r="E123" i="2"/>
  <c r="B123" i="2"/>
  <c r="E107" i="2"/>
  <c r="B107" i="2"/>
  <c r="E60" i="2"/>
  <c r="B60" i="2"/>
  <c r="E130" i="2"/>
  <c r="B130" i="2"/>
</calcChain>
</file>

<file path=xl/sharedStrings.xml><?xml version="1.0" encoding="utf-8"?>
<sst xmlns="http://schemas.openxmlformats.org/spreadsheetml/2006/main" count="144" uniqueCount="17">
  <si>
    <t>HRVATSKI ŠPORTSKO</t>
  </si>
  <si>
    <t>RIBOLOVNI SAVEZ</t>
  </si>
  <si>
    <t>Dnevnik natjecanja:</t>
  </si>
  <si>
    <t>Na vodi:</t>
  </si>
  <si>
    <t>dana:</t>
  </si>
  <si>
    <t>kategorija:</t>
  </si>
  <si>
    <t>Red.br.</t>
  </si>
  <si>
    <t>IME I PREZIME</t>
  </si>
  <si>
    <t>Startni broj</t>
  </si>
  <si>
    <t>Bodova</t>
  </si>
  <si>
    <t>Sektorski plasman</t>
  </si>
  <si>
    <t>Pojedin. plasman</t>
  </si>
  <si>
    <t>Ekipni plasman</t>
  </si>
  <si>
    <t>Tajnik:</t>
  </si>
  <si>
    <t>Vrhovni sudac:</t>
  </si>
  <si>
    <t>Delegat:</t>
  </si>
  <si>
    <t>Strana: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</si>
</sst>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b/>
      <sz val="20"/>
      <name val="Arial"/>
      <family val="2"/>
      <charset val="238"/>
    </font>
    <font>
      <b/>
      <u/>
      <sz val="14"/>
      <name val="Arial"/>
      <family val="2"/>
      <charset val="238"/>
    </font>
    <font>
      <sz val="12"/>
      <name val="Arial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1" applyAlignment="1" applyProtection="1">
      <alignment horizontal="center"/>
      <protection hidden="1"/>
    </xf>
    <xf numFmtId="0" fontId="1" fillId="0" borderId="0" xfId="1" applyProtection="1">
      <protection hidden="1"/>
    </xf>
    <xf numFmtId="0" fontId="2" fillId="0" borderId="0" xfId="1" applyFont="1" applyAlignment="1" applyProtection="1">
      <alignment horizontal="right"/>
      <protection hidden="1"/>
    </xf>
    <xf numFmtId="0" fontId="3" fillId="0" borderId="0" xfId="1" applyFont="1" applyAlignment="1" applyProtection="1">
      <alignment horizontal="center"/>
      <protection hidden="1"/>
    </xf>
    <xf numFmtId="44" fontId="0" fillId="0" borderId="0" xfId="2" applyFont="1" applyProtection="1">
      <protection hidden="1"/>
    </xf>
    <xf numFmtId="0" fontId="3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0" borderId="0" xfId="1" applyFont="1" applyProtection="1">
      <protection hidden="1"/>
    </xf>
    <xf numFmtId="0" fontId="4" fillId="0" borderId="0" xfId="1" applyFont="1" applyAlignment="1" applyProtection="1">
      <alignment horizontal="left"/>
      <protection hidden="1"/>
    </xf>
    <xf numFmtId="0" fontId="5" fillId="0" borderId="0" xfId="1" applyFont="1" applyAlignment="1" applyProtection="1">
      <alignment horizontal="right"/>
      <protection hidden="1"/>
    </xf>
    <xf numFmtId="0" fontId="6" fillId="0" borderId="0" xfId="1" applyFont="1" applyAlignment="1" applyProtection="1">
      <alignment horizontal="center"/>
      <protection hidden="1"/>
    </xf>
    <xf numFmtId="0" fontId="7" fillId="0" borderId="0" xfId="1" applyFont="1" applyAlignment="1" applyProtection="1">
      <alignment horizontal="center"/>
      <protection hidden="1"/>
    </xf>
    <xf numFmtId="0" fontId="5" fillId="0" borderId="0" xfId="1" applyFont="1" applyProtection="1">
      <protection hidden="1"/>
    </xf>
    <xf numFmtId="0" fontId="6" fillId="0" borderId="0" xfId="1" applyFont="1" applyProtection="1">
      <protection hidden="1"/>
    </xf>
    <xf numFmtId="0" fontId="5" fillId="0" borderId="0" xfId="1" applyFont="1" applyAlignment="1" applyProtection="1">
      <alignment horizontal="left"/>
      <protection hidden="1"/>
    </xf>
    <xf numFmtId="0" fontId="5" fillId="0" borderId="0" xfId="1" applyFont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8" fillId="0" borderId="0" xfId="1" applyFont="1" applyProtection="1"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3" fillId="0" borderId="3" xfId="1" applyFont="1" applyBorder="1" applyAlignment="1" applyProtection="1">
      <alignment horizontal="center" vertical="center" wrapText="1"/>
      <protection hidden="1"/>
    </xf>
    <xf numFmtId="0" fontId="3" fillId="0" borderId="4" xfId="1" applyFont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9" fillId="0" borderId="5" xfId="1" applyFont="1" applyBorder="1" applyAlignment="1" applyProtection="1">
      <alignment horizontal="center"/>
      <protection hidden="1"/>
    </xf>
    <xf numFmtId="0" fontId="9" fillId="0" borderId="6" xfId="1" applyFont="1" applyBorder="1" applyAlignment="1" applyProtection="1">
      <alignment shrinkToFit="1"/>
      <protection hidden="1"/>
    </xf>
    <xf numFmtId="0" fontId="9" fillId="0" borderId="6" xfId="1" applyFont="1" applyBorder="1" applyAlignment="1" applyProtection="1">
      <alignment horizontal="center"/>
      <protection hidden="1"/>
    </xf>
    <xf numFmtId="0" fontId="9" fillId="0" borderId="6" xfId="1" applyFont="1" applyBorder="1" applyProtection="1">
      <protection hidden="1"/>
    </xf>
    <xf numFmtId="0" fontId="2" fillId="0" borderId="6" xfId="1" applyFont="1" applyBorder="1" applyAlignment="1" applyProtection="1">
      <alignment horizontal="right"/>
      <protection hidden="1"/>
    </xf>
    <xf numFmtId="0" fontId="9" fillId="0" borderId="6" xfId="1" applyFont="1" applyBorder="1" applyAlignment="1" applyProtection="1">
      <alignment horizontal="right"/>
      <protection hidden="1"/>
    </xf>
    <xf numFmtId="0" fontId="10" fillId="0" borderId="7" xfId="1" applyFont="1" applyBorder="1" applyAlignment="1" applyProtection="1">
      <alignment horizontal="center" vertical="center"/>
      <protection hidden="1"/>
    </xf>
    <xf numFmtId="0" fontId="10" fillId="0" borderId="8" xfId="1" applyFont="1" applyBorder="1" applyAlignment="1" applyProtection="1">
      <alignment horizontal="center" vertical="center"/>
      <protection hidden="1"/>
    </xf>
    <xf numFmtId="0" fontId="9" fillId="0" borderId="0" xfId="1" applyFont="1" applyProtection="1">
      <protection hidden="1"/>
    </xf>
    <xf numFmtId="0" fontId="9" fillId="0" borderId="9" xfId="1" applyFont="1" applyBorder="1" applyAlignment="1" applyProtection="1">
      <alignment horizontal="center"/>
      <protection hidden="1"/>
    </xf>
    <xf numFmtId="0" fontId="9" fillId="0" borderId="10" xfId="1" applyFont="1" applyBorder="1" applyAlignment="1" applyProtection="1">
      <alignment shrinkToFit="1"/>
      <protection hidden="1"/>
    </xf>
    <xf numFmtId="0" fontId="9" fillId="0" borderId="10" xfId="1" applyFont="1" applyBorder="1" applyAlignment="1" applyProtection="1">
      <alignment horizontal="center"/>
      <protection hidden="1"/>
    </xf>
    <xf numFmtId="0" fontId="9" fillId="0" borderId="10" xfId="1" applyFont="1" applyBorder="1" applyProtection="1">
      <protection hidden="1"/>
    </xf>
    <xf numFmtId="0" fontId="2" fillId="0" borderId="10" xfId="1" applyFont="1" applyBorder="1" applyAlignment="1" applyProtection="1">
      <alignment horizontal="right"/>
      <protection hidden="1"/>
    </xf>
    <xf numFmtId="0" fontId="9" fillId="0" borderId="10" xfId="1" applyFont="1" applyBorder="1" applyAlignment="1" applyProtection="1">
      <alignment horizontal="right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0" fillId="0" borderId="11" xfId="1" applyFont="1" applyBorder="1" applyAlignment="1" applyProtection="1">
      <alignment horizontal="center" vertical="center"/>
      <protection hidden="1"/>
    </xf>
    <xf numFmtId="0" fontId="10" fillId="2" borderId="12" xfId="1" applyFont="1" applyFill="1" applyBorder="1" applyAlignment="1" applyProtection="1">
      <alignment horizontal="center" shrinkToFit="1"/>
      <protection hidden="1"/>
    </xf>
    <xf numFmtId="0" fontId="1" fillId="2" borderId="13" xfId="1" applyFill="1" applyBorder="1" applyAlignment="1">
      <alignment horizontal="center" shrinkToFit="1"/>
    </xf>
    <xf numFmtId="0" fontId="1" fillId="2" borderId="14" xfId="1" applyFill="1" applyBorder="1" applyAlignment="1">
      <alignment horizontal="center" shrinkToFit="1"/>
    </xf>
    <xf numFmtId="0" fontId="2" fillId="0" borderId="15" xfId="1" applyFont="1" applyBorder="1" applyProtection="1">
      <protection hidden="1"/>
    </xf>
    <xf numFmtId="0" fontId="4" fillId="2" borderId="15" xfId="1" applyFont="1" applyFill="1" applyBorder="1" applyAlignment="1" applyProtection="1">
      <alignment horizontal="right"/>
      <protection hidden="1"/>
    </xf>
    <xf numFmtId="0" fontId="4" fillId="0" borderId="16" xfId="1" applyFont="1" applyBorder="1" applyAlignment="1" applyProtection="1">
      <alignment horizontal="center"/>
      <protection hidden="1"/>
    </xf>
    <xf numFmtId="0" fontId="10" fillId="0" borderId="17" xfId="1" applyFont="1" applyBorder="1" applyAlignment="1" applyProtection="1">
      <alignment horizontal="center" vertical="center"/>
      <protection hidden="1"/>
    </xf>
    <xf numFmtId="0" fontId="10" fillId="0" borderId="18" xfId="1" applyFont="1" applyBorder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9" fillId="0" borderId="15" xfId="1" applyFont="1" applyBorder="1" applyProtection="1">
      <protection hidden="1"/>
    </xf>
  </cellXfs>
  <cellStyles count="3">
    <cellStyle name="Normalno" xfId="0" builtinId="0"/>
    <cellStyle name="Normalno 2" xfId="1" xr:uid="{E83365C7-0F28-4268-9B99-F61A6C73FF67}"/>
    <cellStyle name="Valuta 2" xfId="2" xr:uid="{50FF1391-970F-435E-ABA2-C999237F5B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485775</xdr:colOff>
      <xdr:row>4</xdr:row>
      <xdr:rowOff>151342</xdr:rowOff>
    </xdr:to>
    <xdr:pic macro="[1]!proglašenje">
      <xdr:nvPicPr>
        <xdr:cNvPr id="2" name="Picture 2" descr="grb HŠRS 3">
          <a:extLst>
            <a:ext uri="{FF2B5EF4-FFF2-40B4-BE49-F238E27FC236}">
              <a16:creationId xmlns:a16="http://schemas.microsoft.com/office/drawing/2014/main" id="{801E567E-AFBE-4E38-94B9-57516795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0"/>
          <a:ext cx="8286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2</xdr:col>
      <xdr:colOff>485775</xdr:colOff>
      <xdr:row>86</xdr:row>
      <xdr:rowOff>161924</xdr:rowOff>
    </xdr:to>
    <xdr:pic>
      <xdr:nvPicPr>
        <xdr:cNvPr id="3" name="Picture 3" descr="grb HŠRS 3">
          <a:extLst>
            <a:ext uri="{FF2B5EF4-FFF2-40B4-BE49-F238E27FC236}">
              <a16:creationId xmlns:a16="http://schemas.microsoft.com/office/drawing/2014/main" id="{D86EA3A8-7AB1-4143-B45B-920FC85C6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6544925"/>
          <a:ext cx="8286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2</xdr:col>
      <xdr:colOff>466725</xdr:colOff>
      <xdr:row>168</xdr:row>
      <xdr:rowOff>142874</xdr:rowOff>
    </xdr:to>
    <xdr:pic>
      <xdr:nvPicPr>
        <xdr:cNvPr id="4" name="Picture 4" descr="grb HŠRS 3">
          <a:extLst>
            <a:ext uri="{FF2B5EF4-FFF2-40B4-BE49-F238E27FC236}">
              <a16:creationId xmlns:a16="http://schemas.microsoft.com/office/drawing/2014/main" id="{C8646882-C824-471F-BBA5-5AAD9C87B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2908875"/>
          <a:ext cx="809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485775</xdr:colOff>
      <xdr:row>4</xdr:row>
      <xdr:rowOff>151342</xdr:rowOff>
    </xdr:to>
    <xdr:pic macro="[2]!proglašenje">
      <xdr:nvPicPr>
        <xdr:cNvPr id="2" name="Picture 2" descr="grb HŠRS 3">
          <a:extLst>
            <a:ext uri="{FF2B5EF4-FFF2-40B4-BE49-F238E27FC236}">
              <a16:creationId xmlns:a16="http://schemas.microsoft.com/office/drawing/2014/main" id="{0F5595BA-6363-4F51-9567-B2F2C029B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0"/>
          <a:ext cx="8286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2</xdr:col>
      <xdr:colOff>485775</xdr:colOff>
      <xdr:row>86</xdr:row>
      <xdr:rowOff>161924</xdr:rowOff>
    </xdr:to>
    <xdr:pic>
      <xdr:nvPicPr>
        <xdr:cNvPr id="3" name="Picture 3" descr="grb HŠRS 3">
          <a:extLst>
            <a:ext uri="{FF2B5EF4-FFF2-40B4-BE49-F238E27FC236}">
              <a16:creationId xmlns:a16="http://schemas.microsoft.com/office/drawing/2014/main" id="{1F111E48-FABA-430B-901B-D15EDC600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6544925"/>
          <a:ext cx="8286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2</xdr:col>
      <xdr:colOff>466725</xdr:colOff>
      <xdr:row>168</xdr:row>
      <xdr:rowOff>142874</xdr:rowOff>
    </xdr:to>
    <xdr:pic>
      <xdr:nvPicPr>
        <xdr:cNvPr id="4" name="Picture 4" descr="grb HŠRS 3">
          <a:extLst>
            <a:ext uri="{FF2B5EF4-FFF2-40B4-BE49-F238E27FC236}">
              <a16:creationId xmlns:a16="http://schemas.microsoft.com/office/drawing/2014/main" id="{E4F131B5-27AD-4859-AE6F-72FA91F1E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2908875"/>
          <a:ext cx="809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KUP\Pretkolo%20skupina%20A.xls" TargetMode="External"/><Relationship Id="rId1" Type="http://schemas.openxmlformats.org/officeDocument/2006/relationships/externalLinkPath" Target="Pretkolo%20skupina%20A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KUP\Pretkolo%20skupina%20B.xls" TargetMode="External"/><Relationship Id="rId1" Type="http://schemas.openxmlformats.org/officeDocument/2006/relationships/externalLinkPath" Target="Pretkolo%20skupina%20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Roštilj"/>
      <sheetName val="Prijava ekipa i izvlačenje br."/>
      <sheetName val="Odabir žirija natjecanja"/>
      <sheetName val="Prijavnice"/>
      <sheetName val="Žiri natjecanja"/>
      <sheetName val="Startne liste A SEKTOR"/>
      <sheetName val="Startne liste B SEKTOR"/>
      <sheetName val="Startne liste C SEKTOR"/>
      <sheetName val="Unos rezultata A sektora"/>
      <sheetName val="Obračun rezultata A sektora"/>
      <sheetName val="Unos rezultata B sektora"/>
      <sheetName val="Obračun rezultata B sektora"/>
      <sheetName val="Unos rezultata C sektora"/>
      <sheetName val="Obračun rezultata C sektora"/>
      <sheetName val="Dnevnik"/>
      <sheetName val="Dnevnik-vodoravni"/>
      <sheetName val="Sektorski plasman"/>
      <sheetName val="Ekipni plasman"/>
      <sheetName val="Ispis sektorskih plasmana"/>
      <sheetName val="Pojedinačni plasman"/>
      <sheetName val="Ispis ekipnih plasmana"/>
      <sheetName val="Ispis pojedinačnog plasmana"/>
      <sheetName val="Proglašenje rezultata"/>
      <sheetName val="Analiza natjecanja"/>
      <sheetName val="Dijagram težine"/>
      <sheetName val="Prijavnica"/>
    </sheetNames>
    <definedNames>
      <definedName name="proglašenje"/>
    </definedNames>
    <sheetDataSet>
      <sheetData sheetId="0">
        <row r="2">
          <cell r="H2" t="str">
            <v>Predkolo kupa skupina A</v>
          </cell>
        </row>
        <row r="4">
          <cell r="H4" t="str">
            <v>Stara Mura Podturen st.1</v>
          </cell>
        </row>
        <row r="5">
          <cell r="H5" t="str">
            <v>27.travnja 2025.</v>
          </cell>
        </row>
        <row r="9">
          <cell r="H9" t="str">
            <v>SENIORI</v>
          </cell>
        </row>
        <row r="11">
          <cell r="H11" t="str">
            <v>LOV RIBE UDICOM NA PLOVAK</v>
          </cell>
        </row>
        <row r="16">
          <cell r="H16" t="str">
            <v>Ivica Vidović</v>
          </cell>
        </row>
        <row r="18">
          <cell r="H18" t="str">
            <v>Jasminka Pozderec</v>
          </cell>
        </row>
        <row r="20">
          <cell r="H20" t="str">
            <v>Jasminka Pozderec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D2" t="str">
            <v>Zlatna Udica Krištanovec</v>
          </cell>
          <cell r="E2" t="str">
            <v>Zoran Čeki</v>
          </cell>
          <cell r="F2">
            <v>584</v>
          </cell>
          <cell r="G2">
            <v>4</v>
          </cell>
          <cell r="H2">
            <v>1</v>
          </cell>
          <cell r="I2">
            <v>584</v>
          </cell>
          <cell r="J2">
            <v>1</v>
          </cell>
        </row>
        <row r="3">
          <cell r="D3" t="str">
            <v>Sunčanica Pribislavec</v>
          </cell>
          <cell r="E3" t="str">
            <v>Stanislav Mikulić</v>
          </cell>
          <cell r="F3">
            <v>2717</v>
          </cell>
          <cell r="G3">
            <v>1</v>
          </cell>
          <cell r="H3">
            <v>2</v>
          </cell>
          <cell r="I3">
            <v>2717</v>
          </cell>
          <cell r="J3">
            <v>4</v>
          </cell>
        </row>
        <row r="4">
          <cell r="D4" t="str">
            <v>Linjak Ivanovec</v>
          </cell>
          <cell r="E4" t="str">
            <v>David Zvonarek</v>
          </cell>
          <cell r="F4">
            <v>1387</v>
          </cell>
          <cell r="G4">
            <v>3</v>
          </cell>
          <cell r="H4">
            <v>3</v>
          </cell>
          <cell r="I4">
            <v>1387</v>
          </cell>
          <cell r="J4">
            <v>7</v>
          </cell>
        </row>
        <row r="5">
          <cell r="D5" t="str">
            <v>Verk Križovec</v>
          </cell>
          <cell r="E5" t="str">
            <v>Mario Herceg</v>
          </cell>
          <cell r="F5">
            <v>2292</v>
          </cell>
          <cell r="G5">
            <v>2</v>
          </cell>
          <cell r="H5">
            <v>4</v>
          </cell>
          <cell r="I5">
            <v>2292</v>
          </cell>
          <cell r="J5">
            <v>10</v>
          </cell>
        </row>
        <row r="6">
          <cell r="D6" t="str">
            <v>Stara Mura Miklavec</v>
          </cell>
          <cell r="E6" t="str">
            <v>Mladen Tkalec</v>
          </cell>
          <cell r="F6">
            <v>314</v>
          </cell>
          <cell r="G6">
            <v>5</v>
          </cell>
          <cell r="H6">
            <v>5</v>
          </cell>
          <cell r="I6">
            <v>314</v>
          </cell>
          <cell r="J6">
            <v>13</v>
          </cell>
        </row>
        <row r="7">
          <cell r="D7" t="str">
            <v>Šaran Podturen</v>
          </cell>
          <cell r="E7" t="str">
            <v>Goran Božić</v>
          </cell>
          <cell r="F7">
            <v>228</v>
          </cell>
          <cell r="G7">
            <v>6</v>
          </cell>
          <cell r="H7">
            <v>6</v>
          </cell>
          <cell r="I7">
            <v>228</v>
          </cell>
          <cell r="J7">
            <v>16</v>
          </cell>
        </row>
        <row r="8">
          <cell r="D8" t="str">
            <v xml:space="preserve">Čakovec Interland </v>
          </cell>
          <cell r="E8" t="str">
            <v>Hrvoje Toplek</v>
          </cell>
          <cell r="F8">
            <v>141</v>
          </cell>
          <cell r="G8">
            <v>7</v>
          </cell>
          <cell r="H8">
            <v>7</v>
          </cell>
          <cell r="I8">
            <v>141</v>
          </cell>
          <cell r="J8">
            <v>19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>
            <v>22</v>
          </cell>
        </row>
        <row r="10"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25</v>
          </cell>
        </row>
        <row r="11"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>
            <v>28</v>
          </cell>
        </row>
        <row r="12"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>
            <v>31</v>
          </cell>
        </row>
        <row r="13"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>
            <v>34</v>
          </cell>
        </row>
        <row r="14"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>
            <v>37</v>
          </cell>
        </row>
        <row r="15"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40</v>
          </cell>
        </row>
        <row r="16"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>
            <v>43</v>
          </cell>
        </row>
        <row r="17"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>
            <v>46</v>
          </cell>
        </row>
        <row r="18"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>
            <v>49</v>
          </cell>
        </row>
        <row r="19"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>
            <v>52</v>
          </cell>
        </row>
        <row r="20"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>
            <v>55</v>
          </cell>
        </row>
        <row r="21"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>
            <v>58</v>
          </cell>
        </row>
        <row r="22"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>
            <v>61</v>
          </cell>
        </row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>
            <v>64</v>
          </cell>
        </row>
        <row r="24"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>
            <v>67</v>
          </cell>
        </row>
        <row r="25"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>
            <v>70</v>
          </cell>
        </row>
        <row r="26"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>
            <v>73</v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>
            <v>76</v>
          </cell>
        </row>
        <row r="28"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>
            <v>79</v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>
            <v>82</v>
          </cell>
        </row>
        <row r="30"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>
            <v>85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>
            <v>88</v>
          </cell>
        </row>
        <row r="32"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>
            <v>91</v>
          </cell>
        </row>
        <row r="33"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>
            <v>94</v>
          </cell>
        </row>
        <row r="34"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>
            <v>97</v>
          </cell>
        </row>
        <row r="35"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>
            <v>100</v>
          </cell>
        </row>
        <row r="36"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>
            <v>103</v>
          </cell>
        </row>
        <row r="37"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>
            <v>106</v>
          </cell>
        </row>
        <row r="38"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>
            <v>109</v>
          </cell>
        </row>
        <row r="39"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>
            <v>112</v>
          </cell>
        </row>
        <row r="40"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>
            <v>115</v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>
            <v>118</v>
          </cell>
        </row>
        <row r="42"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>
            <v>121</v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>
            <v>124</v>
          </cell>
        </row>
        <row r="44"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>
            <v>127</v>
          </cell>
        </row>
        <row r="45"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>
            <v>130</v>
          </cell>
        </row>
        <row r="46"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>
            <v>133</v>
          </cell>
        </row>
        <row r="47"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>
            <v>136</v>
          </cell>
        </row>
        <row r="48"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>
            <v>139</v>
          </cell>
        </row>
        <row r="49"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>
            <v>142</v>
          </cell>
        </row>
        <row r="50"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>
            <v>145</v>
          </cell>
        </row>
        <row r="51"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>
            <v>148</v>
          </cell>
        </row>
      </sheetData>
      <sheetData sheetId="11" refreshError="1"/>
      <sheetData sheetId="12">
        <row r="2">
          <cell r="D2" t="str">
            <v>Zlatna Udica Krištanovec</v>
          </cell>
          <cell r="E2" t="str">
            <v>Marijan Lisjak</v>
          </cell>
          <cell r="F2">
            <v>1392</v>
          </cell>
          <cell r="G2">
            <v>1</v>
          </cell>
          <cell r="H2">
            <v>1</v>
          </cell>
          <cell r="I2">
            <v>1392</v>
          </cell>
          <cell r="J2">
            <v>2</v>
          </cell>
        </row>
        <row r="3">
          <cell r="D3" t="str">
            <v>Sunčanica Pribislavec</v>
          </cell>
          <cell r="E3" t="str">
            <v>Zoran Juričan</v>
          </cell>
          <cell r="F3">
            <v>245</v>
          </cell>
          <cell r="G3">
            <v>6</v>
          </cell>
          <cell r="H3">
            <v>2</v>
          </cell>
          <cell r="I3">
            <v>245</v>
          </cell>
          <cell r="J3">
            <v>5</v>
          </cell>
        </row>
        <row r="4">
          <cell r="D4" t="str">
            <v>Linjak Ivanovec</v>
          </cell>
          <cell r="E4" t="str">
            <v>Marko Naranđa</v>
          </cell>
          <cell r="F4">
            <v>156</v>
          </cell>
          <cell r="G4">
            <v>7</v>
          </cell>
          <cell r="H4">
            <v>3</v>
          </cell>
          <cell r="I4">
            <v>156</v>
          </cell>
          <cell r="J4">
            <v>8</v>
          </cell>
        </row>
        <row r="5">
          <cell r="D5" t="str">
            <v>Verk Križovec</v>
          </cell>
          <cell r="E5" t="str">
            <v>Mihael Vrančić</v>
          </cell>
          <cell r="F5">
            <v>481</v>
          </cell>
          <cell r="G5">
            <v>3</v>
          </cell>
          <cell r="H5">
            <v>4</v>
          </cell>
          <cell r="I5">
            <v>481</v>
          </cell>
          <cell r="J5">
            <v>11</v>
          </cell>
        </row>
        <row r="6">
          <cell r="D6" t="str">
            <v>Stara Mura Miklavec</v>
          </cell>
          <cell r="E6" t="str">
            <v>Miljenko Bočkor</v>
          </cell>
          <cell r="F6">
            <v>315</v>
          </cell>
          <cell r="G6">
            <v>4.5</v>
          </cell>
          <cell r="H6">
            <v>5</v>
          </cell>
          <cell r="I6">
            <v>315</v>
          </cell>
          <cell r="J6">
            <v>14</v>
          </cell>
        </row>
        <row r="7">
          <cell r="D7" t="str">
            <v>Šaran Podturen</v>
          </cell>
          <cell r="E7" t="str">
            <v>Josip Čeki</v>
          </cell>
          <cell r="F7">
            <v>315</v>
          </cell>
          <cell r="G7">
            <v>4.5</v>
          </cell>
          <cell r="H7">
            <v>6</v>
          </cell>
          <cell r="I7">
            <v>315</v>
          </cell>
          <cell r="J7">
            <v>17</v>
          </cell>
        </row>
        <row r="8">
          <cell r="D8" t="str">
            <v xml:space="preserve">Čakovec Interland </v>
          </cell>
          <cell r="E8" t="str">
            <v>Dragutin Čeh</v>
          </cell>
          <cell r="F8">
            <v>658</v>
          </cell>
          <cell r="G8">
            <v>2</v>
          </cell>
          <cell r="H8">
            <v>7</v>
          </cell>
          <cell r="I8">
            <v>658</v>
          </cell>
          <cell r="J8">
            <v>20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>
            <v>23</v>
          </cell>
        </row>
        <row r="10"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23</v>
          </cell>
        </row>
        <row r="11"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>
            <v>23</v>
          </cell>
        </row>
        <row r="12"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>
            <v>23</v>
          </cell>
        </row>
        <row r="13"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>
            <v>23</v>
          </cell>
        </row>
        <row r="14"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>
            <v>23</v>
          </cell>
        </row>
        <row r="15"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23</v>
          </cell>
        </row>
        <row r="16"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>
            <v>23</v>
          </cell>
        </row>
        <row r="17"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>
            <v>23</v>
          </cell>
        </row>
        <row r="18"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>
            <v>23</v>
          </cell>
        </row>
        <row r="19"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>
            <v>23</v>
          </cell>
        </row>
        <row r="20"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>
            <v>23</v>
          </cell>
        </row>
        <row r="21"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>
            <v>23</v>
          </cell>
        </row>
        <row r="22"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>
            <v>23</v>
          </cell>
        </row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>
            <v>23</v>
          </cell>
        </row>
        <row r="24"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>
            <v>23</v>
          </cell>
        </row>
        <row r="25"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>
            <v>23</v>
          </cell>
        </row>
        <row r="26"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>
            <v>23</v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>
            <v>23</v>
          </cell>
        </row>
        <row r="28"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>
            <v>23</v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>
            <v>23</v>
          </cell>
        </row>
        <row r="30"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>
            <v>23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>
            <v>23</v>
          </cell>
        </row>
        <row r="32"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>
            <v>23</v>
          </cell>
        </row>
        <row r="33"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>
            <v>23</v>
          </cell>
        </row>
        <row r="34"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>
            <v>23</v>
          </cell>
        </row>
        <row r="35"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>
            <v>23</v>
          </cell>
        </row>
        <row r="36"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>
            <v>23</v>
          </cell>
        </row>
        <row r="37"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>
            <v>23</v>
          </cell>
        </row>
        <row r="38"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>
            <v>23</v>
          </cell>
        </row>
        <row r="39"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>
            <v>23</v>
          </cell>
        </row>
        <row r="40"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>
            <v>23</v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>
            <v>23</v>
          </cell>
        </row>
        <row r="42"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>
            <v>23</v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>
            <v>23</v>
          </cell>
        </row>
        <row r="44"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>
            <v>23</v>
          </cell>
        </row>
        <row r="45"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>
            <v>23</v>
          </cell>
        </row>
        <row r="46"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>
            <v>23</v>
          </cell>
        </row>
        <row r="47"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>
            <v>23</v>
          </cell>
        </row>
        <row r="48"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>
            <v>23</v>
          </cell>
        </row>
        <row r="49"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>
            <v>23</v>
          </cell>
        </row>
        <row r="50"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>
            <v>23</v>
          </cell>
        </row>
        <row r="51"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>
            <v>23</v>
          </cell>
        </row>
      </sheetData>
      <sheetData sheetId="13" refreshError="1"/>
      <sheetData sheetId="14">
        <row r="2">
          <cell r="D2" t="str">
            <v>Zlatna Udica Krištanovec</v>
          </cell>
          <cell r="E2" t="str">
            <v>Marijan Rožman</v>
          </cell>
          <cell r="F2">
            <v>111</v>
          </cell>
          <cell r="G2">
            <v>7</v>
          </cell>
          <cell r="H2">
            <v>1</v>
          </cell>
          <cell r="I2">
            <v>111</v>
          </cell>
          <cell r="J2">
            <v>3</v>
          </cell>
        </row>
        <row r="3">
          <cell r="D3" t="str">
            <v>Sunčanica Pribislavec</v>
          </cell>
          <cell r="E3" t="str">
            <v>Igor Sobočanec</v>
          </cell>
          <cell r="F3">
            <v>381</v>
          </cell>
          <cell r="G3">
            <v>5</v>
          </cell>
          <cell r="H3">
            <v>2</v>
          </cell>
          <cell r="I3">
            <v>381</v>
          </cell>
          <cell r="J3">
            <v>6</v>
          </cell>
        </row>
        <row r="4">
          <cell r="D4" t="str">
            <v>Linjak Ivanovec</v>
          </cell>
          <cell r="E4" t="str">
            <v>Davor Ružić</v>
          </cell>
          <cell r="F4">
            <v>392</v>
          </cell>
          <cell r="G4">
            <v>4</v>
          </cell>
          <cell r="H4">
            <v>3</v>
          </cell>
          <cell r="I4">
            <v>392</v>
          </cell>
          <cell r="J4">
            <v>9</v>
          </cell>
        </row>
        <row r="5">
          <cell r="D5" t="str">
            <v>Verk Križovec</v>
          </cell>
          <cell r="E5" t="str">
            <v>Damir Vrančić</v>
          </cell>
          <cell r="F5">
            <v>950</v>
          </cell>
          <cell r="G5">
            <v>2</v>
          </cell>
          <cell r="H5">
            <v>4</v>
          </cell>
          <cell r="I5">
            <v>950</v>
          </cell>
          <cell r="J5">
            <v>12</v>
          </cell>
        </row>
        <row r="6">
          <cell r="D6" t="str">
            <v>Stara Mura Miklavec</v>
          </cell>
          <cell r="E6" t="str">
            <v>Mihael Tkalec</v>
          </cell>
          <cell r="F6">
            <v>361</v>
          </cell>
          <cell r="G6">
            <v>6</v>
          </cell>
          <cell r="H6">
            <v>5</v>
          </cell>
          <cell r="I6">
            <v>361</v>
          </cell>
          <cell r="J6">
            <v>15</v>
          </cell>
        </row>
        <row r="7">
          <cell r="D7" t="str">
            <v>Šaran Podturen</v>
          </cell>
          <cell r="E7" t="str">
            <v>Dragutin Tot</v>
          </cell>
          <cell r="F7">
            <v>525</v>
          </cell>
          <cell r="G7">
            <v>3</v>
          </cell>
          <cell r="H7">
            <v>6</v>
          </cell>
          <cell r="I7">
            <v>525</v>
          </cell>
          <cell r="J7">
            <v>18</v>
          </cell>
        </row>
        <row r="8">
          <cell r="D8" t="str">
            <v xml:space="preserve">Čakovec Interland </v>
          </cell>
          <cell r="E8" t="str">
            <v>Stanislav Toplek</v>
          </cell>
          <cell r="F8">
            <v>2761</v>
          </cell>
          <cell r="G8">
            <v>1</v>
          </cell>
          <cell r="H8">
            <v>7</v>
          </cell>
          <cell r="I8">
            <v>2761</v>
          </cell>
          <cell r="J8">
            <v>21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>
            <v>24</v>
          </cell>
        </row>
        <row r="10"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24</v>
          </cell>
        </row>
        <row r="11"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>
            <v>24</v>
          </cell>
        </row>
        <row r="12"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>
            <v>24</v>
          </cell>
        </row>
        <row r="13"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>
            <v>24</v>
          </cell>
        </row>
        <row r="14"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>
            <v>24</v>
          </cell>
        </row>
        <row r="15"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24</v>
          </cell>
        </row>
        <row r="16"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>
            <v>24</v>
          </cell>
        </row>
        <row r="17"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>
            <v>24</v>
          </cell>
        </row>
        <row r="18"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>
            <v>24</v>
          </cell>
        </row>
        <row r="19"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>
            <v>24</v>
          </cell>
        </row>
        <row r="20"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>
            <v>24</v>
          </cell>
        </row>
        <row r="21"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>
            <v>24</v>
          </cell>
        </row>
        <row r="22"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>
            <v>24</v>
          </cell>
        </row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>
            <v>24</v>
          </cell>
        </row>
        <row r="24"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>
            <v>24</v>
          </cell>
        </row>
        <row r="25"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>
            <v>24</v>
          </cell>
        </row>
        <row r="26"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>
            <v>24</v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>
            <v>24</v>
          </cell>
        </row>
        <row r="28"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>
            <v>24</v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>
            <v>24</v>
          </cell>
        </row>
        <row r="30"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>
            <v>24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>
            <v>24</v>
          </cell>
        </row>
        <row r="32"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>
            <v>24</v>
          </cell>
        </row>
        <row r="33"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>
            <v>24</v>
          </cell>
        </row>
        <row r="34"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>
            <v>24</v>
          </cell>
        </row>
        <row r="35"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>
            <v>24</v>
          </cell>
        </row>
        <row r="36"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>
            <v>24</v>
          </cell>
        </row>
        <row r="37"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>
            <v>24</v>
          </cell>
        </row>
        <row r="38"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>
            <v>24</v>
          </cell>
        </row>
        <row r="39"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>
            <v>24</v>
          </cell>
        </row>
        <row r="40"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>
            <v>24</v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>
            <v>24</v>
          </cell>
        </row>
        <row r="42"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>
            <v>24</v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>
            <v>24</v>
          </cell>
        </row>
        <row r="44"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>
            <v>24</v>
          </cell>
        </row>
        <row r="45"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>
            <v>24</v>
          </cell>
        </row>
        <row r="46"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>
            <v>24</v>
          </cell>
        </row>
        <row r="47"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>
            <v>24</v>
          </cell>
        </row>
        <row r="48"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>
            <v>24</v>
          </cell>
        </row>
        <row r="49"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>
            <v>24</v>
          </cell>
        </row>
        <row r="50"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>
            <v>24</v>
          </cell>
        </row>
        <row r="51"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>
            <v>24</v>
          </cell>
        </row>
      </sheetData>
      <sheetData sheetId="15"/>
      <sheetData sheetId="16" refreshError="1"/>
      <sheetData sheetId="17" refreshError="1"/>
      <sheetData sheetId="18">
        <row r="6">
          <cell r="B6" t="str">
            <v>Verk Križovec</v>
          </cell>
          <cell r="C6">
            <v>7</v>
          </cell>
          <cell r="D6">
            <v>3723</v>
          </cell>
          <cell r="E6">
            <v>2292</v>
          </cell>
          <cell r="F6">
            <v>1</v>
          </cell>
        </row>
        <row r="7">
          <cell r="B7" t="str">
            <v xml:space="preserve">Čakovec Interland </v>
          </cell>
          <cell r="C7">
            <v>10</v>
          </cell>
          <cell r="D7">
            <v>3560</v>
          </cell>
          <cell r="E7">
            <v>2761</v>
          </cell>
          <cell r="F7">
            <v>2</v>
          </cell>
        </row>
        <row r="8">
          <cell r="B8" t="str">
            <v>Sunčanica Pribislavec</v>
          </cell>
          <cell r="C8">
            <v>12</v>
          </cell>
          <cell r="D8">
            <v>3343</v>
          </cell>
          <cell r="E8">
            <v>2717</v>
          </cell>
          <cell r="F8">
            <v>3</v>
          </cell>
        </row>
        <row r="9">
          <cell r="B9" t="str">
            <v>Zlatna Udica Krištanovec</v>
          </cell>
          <cell r="C9">
            <v>12</v>
          </cell>
          <cell r="D9">
            <v>2087</v>
          </cell>
          <cell r="E9">
            <v>1392</v>
          </cell>
          <cell r="F9">
            <v>4</v>
          </cell>
        </row>
        <row r="10">
          <cell r="B10" t="str">
            <v>Šaran Podturen</v>
          </cell>
          <cell r="C10">
            <v>13.5</v>
          </cell>
          <cell r="D10">
            <v>1068</v>
          </cell>
          <cell r="E10">
            <v>525</v>
          </cell>
          <cell r="F10">
            <v>5</v>
          </cell>
        </row>
        <row r="11">
          <cell r="B11" t="str">
            <v>Linjak Ivanovec</v>
          </cell>
          <cell r="C11">
            <v>14</v>
          </cell>
          <cell r="D11">
            <v>1935</v>
          </cell>
          <cell r="E11">
            <v>1387</v>
          </cell>
          <cell r="F11">
            <v>6</v>
          </cell>
        </row>
        <row r="12">
          <cell r="B12" t="str">
            <v>Stara Mura Miklavec</v>
          </cell>
          <cell r="C12">
            <v>15.5</v>
          </cell>
          <cell r="D12">
            <v>990</v>
          </cell>
          <cell r="E12">
            <v>361</v>
          </cell>
          <cell r="F12">
            <v>7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</row>
        <row r="15">
          <cell r="B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</row>
        <row r="16"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</row>
        <row r="17"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</row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</row>
      </sheetData>
      <sheetData sheetId="19" refreshError="1"/>
      <sheetData sheetId="20">
        <row r="6">
          <cell r="A6" t="str">
            <v>Stanislav Toplek</v>
          </cell>
          <cell r="B6" t="str">
            <v xml:space="preserve">Čakovec Interland </v>
          </cell>
          <cell r="C6">
            <v>7</v>
          </cell>
          <cell r="D6" t="str">
            <v>C</v>
          </cell>
          <cell r="E6">
            <v>1</v>
          </cell>
          <cell r="F6">
            <v>2761</v>
          </cell>
          <cell r="G6">
            <v>1</v>
          </cell>
        </row>
        <row r="7">
          <cell r="A7" t="str">
            <v>Stanislav Mikulić</v>
          </cell>
          <cell r="B7" t="str">
            <v>Sunčanica Pribislavec</v>
          </cell>
          <cell r="C7">
            <v>2</v>
          </cell>
          <cell r="D7" t="str">
            <v>A</v>
          </cell>
          <cell r="E7">
            <v>1</v>
          </cell>
          <cell r="F7">
            <v>2717</v>
          </cell>
          <cell r="G7">
            <v>2</v>
          </cell>
        </row>
        <row r="8">
          <cell r="A8" t="str">
            <v>Marijan Lisjak</v>
          </cell>
          <cell r="B8" t="str">
            <v>Zlatna Udica Krištanovec</v>
          </cell>
          <cell r="C8">
            <v>1</v>
          </cell>
          <cell r="D8" t="str">
            <v>B</v>
          </cell>
          <cell r="E8">
            <v>1</v>
          </cell>
          <cell r="F8">
            <v>1392</v>
          </cell>
          <cell r="G8">
            <v>3</v>
          </cell>
        </row>
        <row r="9">
          <cell r="A9" t="str">
            <v>Mario Herceg</v>
          </cell>
          <cell r="B9" t="str">
            <v>Verk Križovec</v>
          </cell>
          <cell r="C9">
            <v>4</v>
          </cell>
          <cell r="D9" t="str">
            <v>A</v>
          </cell>
          <cell r="E9">
            <v>2</v>
          </cell>
          <cell r="F9">
            <v>2292</v>
          </cell>
          <cell r="G9">
            <v>4</v>
          </cell>
        </row>
        <row r="10">
          <cell r="A10" t="str">
            <v>Damir Vrančić</v>
          </cell>
          <cell r="B10" t="str">
            <v>Verk Križovec</v>
          </cell>
          <cell r="C10">
            <v>4</v>
          </cell>
          <cell r="D10" t="str">
            <v>C</v>
          </cell>
          <cell r="E10">
            <v>2</v>
          </cell>
          <cell r="F10">
            <v>950</v>
          </cell>
          <cell r="G10">
            <v>5</v>
          </cell>
        </row>
        <row r="11">
          <cell r="A11" t="str">
            <v>Dragutin Čeh</v>
          </cell>
          <cell r="B11" t="str">
            <v xml:space="preserve">Čakovec Interland </v>
          </cell>
          <cell r="C11">
            <v>7</v>
          </cell>
          <cell r="D11" t="str">
            <v>B</v>
          </cell>
          <cell r="E11">
            <v>2</v>
          </cell>
          <cell r="F11">
            <v>658</v>
          </cell>
          <cell r="G11">
            <v>6</v>
          </cell>
        </row>
        <row r="12">
          <cell r="A12" t="str">
            <v>David Zvonarek</v>
          </cell>
          <cell r="B12" t="str">
            <v>Linjak Ivanovec</v>
          </cell>
          <cell r="C12">
            <v>3</v>
          </cell>
          <cell r="D12" t="str">
            <v>A</v>
          </cell>
          <cell r="E12">
            <v>3</v>
          </cell>
          <cell r="F12">
            <v>1387</v>
          </cell>
          <cell r="G12">
            <v>7</v>
          </cell>
        </row>
        <row r="13">
          <cell r="A13" t="str">
            <v>Dragutin Tot</v>
          </cell>
          <cell r="B13" t="str">
            <v>Šaran Podturen</v>
          </cell>
          <cell r="C13">
            <v>6</v>
          </cell>
          <cell r="D13" t="str">
            <v>C</v>
          </cell>
          <cell r="E13">
            <v>3</v>
          </cell>
          <cell r="F13">
            <v>525</v>
          </cell>
          <cell r="G13">
            <v>8</v>
          </cell>
        </row>
        <row r="14">
          <cell r="A14" t="str">
            <v>Mihael Vrančić</v>
          </cell>
          <cell r="B14" t="str">
            <v>Verk Križovec</v>
          </cell>
          <cell r="C14">
            <v>4</v>
          </cell>
          <cell r="D14" t="str">
            <v>B</v>
          </cell>
          <cell r="E14">
            <v>3</v>
          </cell>
          <cell r="F14">
            <v>481</v>
          </cell>
          <cell r="G14">
            <v>9</v>
          </cell>
        </row>
        <row r="15">
          <cell r="A15" t="str">
            <v>Zoran Čeki</v>
          </cell>
          <cell r="B15" t="str">
            <v>Zlatna Udica Krištanovec</v>
          </cell>
          <cell r="C15">
            <v>1</v>
          </cell>
          <cell r="D15" t="str">
            <v>A</v>
          </cell>
          <cell r="E15">
            <v>4</v>
          </cell>
          <cell r="F15">
            <v>584</v>
          </cell>
          <cell r="G15">
            <v>10</v>
          </cell>
        </row>
        <row r="16">
          <cell r="A16" t="str">
            <v>Davor Ružić</v>
          </cell>
          <cell r="B16" t="str">
            <v>Linjak Ivanovec</v>
          </cell>
          <cell r="C16">
            <v>3</v>
          </cell>
          <cell r="D16" t="str">
            <v>C</v>
          </cell>
          <cell r="E16">
            <v>4</v>
          </cell>
          <cell r="F16">
            <v>392</v>
          </cell>
          <cell r="G16">
            <v>11</v>
          </cell>
        </row>
        <row r="17">
          <cell r="A17" t="str">
            <v>Josip Čeki</v>
          </cell>
          <cell r="B17" t="str">
            <v>Šaran Podturen</v>
          </cell>
          <cell r="C17">
            <v>6</v>
          </cell>
          <cell r="D17" t="str">
            <v>B</v>
          </cell>
          <cell r="E17">
            <v>4.5</v>
          </cell>
          <cell r="F17">
            <v>315</v>
          </cell>
          <cell r="G17">
            <v>12</v>
          </cell>
        </row>
        <row r="18">
          <cell r="A18" t="str">
            <v>Miljenko Bočkor</v>
          </cell>
          <cell r="B18" t="str">
            <v>Stara Mura Miklavec</v>
          </cell>
          <cell r="C18">
            <v>5</v>
          </cell>
          <cell r="D18" t="str">
            <v>B</v>
          </cell>
          <cell r="E18">
            <v>4.5</v>
          </cell>
          <cell r="F18">
            <v>315</v>
          </cell>
          <cell r="G18">
            <v>12</v>
          </cell>
        </row>
        <row r="19">
          <cell r="A19" t="str">
            <v>Igor Sobočanec</v>
          </cell>
          <cell r="B19" t="str">
            <v>Sunčanica Pribislavec</v>
          </cell>
          <cell r="C19">
            <v>2</v>
          </cell>
          <cell r="D19" t="str">
            <v>C</v>
          </cell>
          <cell r="E19">
            <v>5</v>
          </cell>
          <cell r="F19">
            <v>381</v>
          </cell>
          <cell r="G19">
            <v>14</v>
          </cell>
        </row>
        <row r="20">
          <cell r="A20" t="str">
            <v>Mladen Tkalec</v>
          </cell>
          <cell r="B20" t="str">
            <v>Stara Mura Miklavec</v>
          </cell>
          <cell r="C20">
            <v>5</v>
          </cell>
          <cell r="D20" t="str">
            <v>A</v>
          </cell>
          <cell r="E20">
            <v>5</v>
          </cell>
          <cell r="F20">
            <v>314</v>
          </cell>
          <cell r="G20">
            <v>15</v>
          </cell>
        </row>
        <row r="21">
          <cell r="A21" t="str">
            <v>Mihael Tkalec</v>
          </cell>
          <cell r="B21" t="str">
            <v>Stara Mura Miklavec</v>
          </cell>
          <cell r="C21">
            <v>5</v>
          </cell>
          <cell r="D21" t="str">
            <v>C</v>
          </cell>
          <cell r="E21">
            <v>6</v>
          </cell>
          <cell r="F21">
            <v>361</v>
          </cell>
          <cell r="G21">
            <v>16</v>
          </cell>
        </row>
        <row r="22">
          <cell r="A22" t="str">
            <v>Zoran Juričan</v>
          </cell>
          <cell r="B22" t="str">
            <v>Sunčanica Pribislavec</v>
          </cell>
          <cell r="C22">
            <v>2</v>
          </cell>
          <cell r="D22" t="str">
            <v>B</v>
          </cell>
          <cell r="E22">
            <v>6</v>
          </cell>
          <cell r="F22">
            <v>245</v>
          </cell>
          <cell r="G22">
            <v>17</v>
          </cell>
        </row>
        <row r="23">
          <cell r="A23" t="str">
            <v>Goran Božić</v>
          </cell>
          <cell r="B23" t="str">
            <v>Šaran Podturen</v>
          </cell>
          <cell r="C23">
            <v>6</v>
          </cell>
          <cell r="D23" t="str">
            <v>A</v>
          </cell>
          <cell r="E23">
            <v>6</v>
          </cell>
          <cell r="F23">
            <v>228</v>
          </cell>
          <cell r="G23">
            <v>18</v>
          </cell>
        </row>
        <row r="24">
          <cell r="A24" t="str">
            <v>Marko Naranđa</v>
          </cell>
          <cell r="B24" t="str">
            <v>Linjak Ivanovec</v>
          </cell>
          <cell r="C24">
            <v>3</v>
          </cell>
          <cell r="D24" t="str">
            <v>B</v>
          </cell>
          <cell r="E24">
            <v>7</v>
          </cell>
          <cell r="F24">
            <v>156</v>
          </cell>
          <cell r="G24">
            <v>19</v>
          </cell>
        </row>
        <row r="25">
          <cell r="A25" t="str">
            <v>Hrvoje Toplek</v>
          </cell>
          <cell r="B25" t="str">
            <v xml:space="preserve">Čakovec Interland </v>
          </cell>
          <cell r="C25">
            <v>7</v>
          </cell>
          <cell r="D25" t="str">
            <v>A</v>
          </cell>
          <cell r="E25">
            <v>7</v>
          </cell>
          <cell r="F25">
            <v>141</v>
          </cell>
          <cell r="G25">
            <v>20</v>
          </cell>
        </row>
        <row r="26">
          <cell r="A26" t="str">
            <v>Marijan Rožman</v>
          </cell>
          <cell r="B26" t="str">
            <v>Zlatna Udica Krištanovec</v>
          </cell>
          <cell r="C26">
            <v>1</v>
          </cell>
          <cell r="D26" t="str">
            <v>C</v>
          </cell>
          <cell r="E26">
            <v>7</v>
          </cell>
          <cell r="F26">
            <v>111</v>
          </cell>
          <cell r="G26">
            <v>21</v>
          </cell>
        </row>
        <row r="27">
          <cell r="A27" t="str">
            <v/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</row>
        <row r="28">
          <cell r="A28" t="str">
            <v/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</row>
        <row r="29">
          <cell r="A29" t="str">
            <v/>
          </cell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</row>
        <row r="30">
          <cell r="A30" t="str">
            <v/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</row>
        <row r="31">
          <cell r="A31" t="str">
            <v/>
          </cell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</row>
        <row r="32">
          <cell r="A32" t="str">
            <v/>
          </cell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</row>
        <row r="33">
          <cell r="A33" t="str">
            <v/>
          </cell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</row>
        <row r="34">
          <cell r="A34" t="str">
            <v/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</row>
        <row r="35">
          <cell r="A35" t="str">
            <v/>
          </cell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</row>
        <row r="36">
          <cell r="A36" t="str">
            <v/>
          </cell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</row>
        <row r="37">
          <cell r="A37" t="str">
            <v/>
          </cell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</row>
        <row r="38">
          <cell r="A38" t="str">
            <v/>
          </cell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</row>
        <row r="39">
          <cell r="A39" t="str">
            <v/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</row>
        <row r="40">
          <cell r="A40" t="str">
            <v/>
          </cell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</row>
        <row r="41">
          <cell r="A41" t="str">
            <v/>
          </cell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</row>
        <row r="42">
          <cell r="A42" t="str">
            <v/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</row>
        <row r="43">
          <cell r="A43" t="str">
            <v/>
          </cell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</row>
        <row r="44">
          <cell r="A44" t="str">
            <v/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</row>
        <row r="45">
          <cell r="A45" t="str">
            <v/>
          </cell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  <row r="46">
          <cell r="A46" t="str">
            <v/>
          </cell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</row>
        <row r="47">
          <cell r="A47" t="str">
            <v/>
          </cell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</row>
        <row r="48">
          <cell r="A48" t="str">
            <v/>
          </cell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</row>
        <row r="49">
          <cell r="A49" t="str">
            <v/>
          </cell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</row>
        <row r="50">
          <cell r="A50" t="str">
            <v/>
          </cell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</row>
        <row r="51">
          <cell r="A51" t="str">
            <v/>
          </cell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</row>
        <row r="52">
          <cell r="A52" t="str">
            <v/>
          </cell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</row>
        <row r="53">
          <cell r="A53" t="str">
            <v/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</row>
        <row r="54">
          <cell r="A54" t="str">
            <v/>
          </cell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</row>
        <row r="55">
          <cell r="A55" t="str">
            <v/>
          </cell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</row>
        <row r="56">
          <cell r="A56" t="str">
            <v/>
          </cell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</row>
        <row r="57">
          <cell r="A57" t="str">
            <v/>
          </cell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</row>
        <row r="58">
          <cell r="A58" t="str">
            <v/>
          </cell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</row>
        <row r="59">
          <cell r="A59" t="str">
            <v/>
          </cell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</row>
        <row r="60">
          <cell r="A60" t="str">
            <v/>
          </cell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</row>
        <row r="61">
          <cell r="A61" t="str">
            <v/>
          </cell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</row>
        <row r="62">
          <cell r="A62" t="str">
            <v/>
          </cell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</row>
        <row r="63">
          <cell r="A63" t="str">
            <v/>
          </cell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</row>
        <row r="64">
          <cell r="A64" t="str">
            <v/>
          </cell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</row>
        <row r="65">
          <cell r="A65" t="str">
            <v/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</row>
        <row r="66">
          <cell r="A66" t="str">
            <v/>
          </cell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</row>
        <row r="67">
          <cell r="A67" t="str">
            <v/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</row>
        <row r="68">
          <cell r="A68" t="str">
            <v/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</row>
        <row r="69">
          <cell r="A69" t="str">
            <v/>
          </cell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</row>
        <row r="70">
          <cell r="A70" t="str">
            <v/>
          </cell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</row>
        <row r="71">
          <cell r="A71" t="str">
            <v/>
          </cell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</row>
        <row r="72">
          <cell r="A72" t="str">
            <v/>
          </cell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</row>
        <row r="73">
          <cell r="A73" t="str">
            <v/>
          </cell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</row>
        <row r="74">
          <cell r="A74" t="str">
            <v/>
          </cell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</row>
        <row r="75">
          <cell r="A75" t="str">
            <v/>
          </cell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</row>
        <row r="76">
          <cell r="A76" t="str">
            <v/>
          </cell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</row>
        <row r="77">
          <cell r="A77" t="str">
            <v/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</row>
        <row r="78">
          <cell r="A78" t="str">
            <v/>
          </cell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</row>
        <row r="79">
          <cell r="A79" t="str">
            <v/>
          </cell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</row>
        <row r="80">
          <cell r="A80" t="str">
            <v/>
          </cell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</row>
        <row r="81">
          <cell r="A81" t="str">
            <v/>
          </cell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</row>
        <row r="82">
          <cell r="A82" t="str">
            <v/>
          </cell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</row>
        <row r="83">
          <cell r="A83" t="str">
            <v/>
          </cell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</row>
        <row r="84">
          <cell r="A84" t="str">
            <v/>
          </cell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</row>
        <row r="85">
          <cell r="A85" t="str">
            <v/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</row>
        <row r="86">
          <cell r="A86" t="str">
            <v/>
          </cell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</row>
        <row r="87">
          <cell r="A87" t="str">
            <v/>
          </cell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</row>
        <row r="88">
          <cell r="A88" t="str">
            <v/>
          </cell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</row>
        <row r="89">
          <cell r="A89" t="str">
            <v/>
          </cell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</row>
        <row r="90">
          <cell r="A90" t="str">
            <v/>
          </cell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</row>
        <row r="91">
          <cell r="A91" t="str">
            <v/>
          </cell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</row>
        <row r="92">
          <cell r="A92" t="str">
            <v/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</row>
        <row r="93">
          <cell r="A93" t="str">
            <v/>
          </cell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</row>
        <row r="94">
          <cell r="A94" t="str">
            <v/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</row>
        <row r="95">
          <cell r="A95" t="str">
            <v/>
          </cell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</row>
        <row r="96">
          <cell r="A96" t="str">
            <v/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</row>
        <row r="97">
          <cell r="A97" t="str">
            <v/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</row>
        <row r="98">
          <cell r="A98" t="str">
            <v/>
          </cell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</row>
        <row r="99">
          <cell r="A99" t="str">
            <v/>
          </cell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</row>
        <row r="100">
          <cell r="A100" t="str">
            <v/>
          </cell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</row>
        <row r="101">
          <cell r="A101" t="str">
            <v/>
          </cell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</row>
        <row r="102">
          <cell r="A102" t="str">
            <v/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</row>
        <row r="103">
          <cell r="A103" t="str">
            <v/>
          </cell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</row>
        <row r="104">
          <cell r="A104" t="str">
            <v/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</row>
        <row r="105">
          <cell r="A105" t="str">
            <v/>
          </cell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</row>
        <row r="106">
          <cell r="A106" t="str">
            <v/>
          </cell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</row>
        <row r="107">
          <cell r="A107" t="str">
            <v/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</row>
        <row r="108">
          <cell r="A108" t="str">
            <v/>
          </cell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</row>
        <row r="109">
          <cell r="A109" t="str">
            <v/>
          </cell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</row>
        <row r="110">
          <cell r="A110" t="str">
            <v/>
          </cell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</row>
        <row r="111">
          <cell r="A111" t="str">
            <v/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</row>
        <row r="112">
          <cell r="A112" t="str">
            <v/>
          </cell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</row>
        <row r="113">
          <cell r="A113" t="str">
            <v/>
          </cell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</row>
        <row r="114">
          <cell r="A114" t="str">
            <v/>
          </cell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</row>
        <row r="115">
          <cell r="A115" t="str">
            <v/>
          </cell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</row>
        <row r="116">
          <cell r="A116" t="str">
            <v/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</row>
        <row r="117">
          <cell r="A117" t="str">
            <v/>
          </cell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</row>
        <row r="118">
          <cell r="A118" t="str">
            <v/>
          </cell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</row>
        <row r="119">
          <cell r="A119" t="str">
            <v/>
          </cell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</row>
        <row r="120">
          <cell r="A120" t="str">
            <v/>
          </cell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</row>
        <row r="121">
          <cell r="A121" t="str">
            <v/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</row>
        <row r="122">
          <cell r="A122" t="str">
            <v/>
          </cell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</row>
        <row r="123">
          <cell r="A123" t="str">
            <v/>
          </cell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</row>
        <row r="124">
          <cell r="A124" t="str">
            <v/>
          </cell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</row>
        <row r="125">
          <cell r="A125" t="str">
            <v/>
          </cell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</row>
        <row r="126">
          <cell r="A126" t="str">
            <v/>
          </cell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</row>
        <row r="127">
          <cell r="A127" t="str">
            <v/>
          </cell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</row>
        <row r="128">
          <cell r="A128" t="str">
            <v/>
          </cell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</row>
        <row r="129">
          <cell r="A129" t="str">
            <v/>
          </cell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</row>
        <row r="130">
          <cell r="A130" t="str">
            <v/>
          </cell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</row>
        <row r="131">
          <cell r="A131" t="str">
            <v/>
          </cell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</row>
        <row r="132">
          <cell r="A132" t="str">
            <v/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</row>
        <row r="133">
          <cell r="A133" t="str">
            <v/>
          </cell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</row>
        <row r="134">
          <cell r="A134" t="str">
            <v/>
          </cell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</row>
        <row r="135">
          <cell r="A135" t="str">
            <v/>
          </cell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</row>
        <row r="136">
          <cell r="A136" t="str">
            <v/>
          </cell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</row>
        <row r="137">
          <cell r="A137" t="str">
            <v/>
          </cell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</row>
        <row r="138">
          <cell r="A138" t="str">
            <v/>
          </cell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</row>
        <row r="139">
          <cell r="A139" t="str">
            <v/>
          </cell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</row>
        <row r="140">
          <cell r="A140" t="str">
            <v/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</row>
        <row r="141">
          <cell r="A141" t="str">
            <v/>
          </cell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</row>
        <row r="142">
          <cell r="A142" t="str">
            <v/>
          </cell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</row>
        <row r="143">
          <cell r="A143" t="str">
            <v/>
          </cell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</row>
        <row r="144">
          <cell r="A144" t="str">
            <v/>
          </cell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</row>
        <row r="145">
          <cell r="A145" t="str">
            <v/>
          </cell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</row>
        <row r="146">
          <cell r="A146" t="str">
            <v/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</row>
        <row r="147">
          <cell r="A147" t="str">
            <v/>
          </cell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</row>
        <row r="148">
          <cell r="A148" t="str">
            <v/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</row>
        <row r="149">
          <cell r="A149" t="str">
            <v/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</row>
        <row r="150">
          <cell r="A150" t="str">
            <v/>
          </cell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</row>
        <row r="151">
          <cell r="A151" t="str">
            <v/>
          </cell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</row>
        <row r="152">
          <cell r="A152" t="str">
            <v/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</row>
        <row r="153">
          <cell r="A153" t="str">
            <v/>
          </cell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</row>
        <row r="154">
          <cell r="A154" t="str">
            <v/>
          </cell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</row>
        <row r="155">
          <cell r="A155" t="str">
            <v/>
          </cell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Roštilj"/>
      <sheetName val="Prijava ekipa i izvlačenje br."/>
      <sheetName val="Odabir žirija natjecanja"/>
      <sheetName val="Prijavnice"/>
      <sheetName val="Žiri natjecanja"/>
      <sheetName val="Startne liste A SEKTOR"/>
      <sheetName val="Startne liste B SEKTOR"/>
      <sheetName val="Startne liste C SEKTOR"/>
      <sheetName val="Unos rezultata A sektora"/>
      <sheetName val="Obračun rezultata A sektora"/>
      <sheetName val="Unos rezultata B sektora"/>
      <sheetName val="Obračun rezultata B sektora"/>
      <sheetName val="Unos rezultata C sektora"/>
      <sheetName val="Obračun rezultata C sektora"/>
      <sheetName val="Dnevnik"/>
      <sheetName val="Dnevnik-vodoravni"/>
      <sheetName val="Sektorski plasman"/>
      <sheetName val="Ekipni plasman"/>
      <sheetName val="Ispis sektorskih plasmana"/>
      <sheetName val="Pojedinačni plasman"/>
      <sheetName val="Ispis ekipnih plasmana"/>
      <sheetName val="Ispis pojedinačnog plasmana"/>
      <sheetName val="Proglašenje rezultata"/>
      <sheetName val="Analiza natjecanja"/>
      <sheetName val="Dijagram težine"/>
      <sheetName val="Prijavnica"/>
    </sheetNames>
    <definedNames>
      <definedName name="proglašenje"/>
    </definedNames>
    <sheetDataSet>
      <sheetData sheetId="0">
        <row r="2">
          <cell r="H2" t="str">
            <v>Predkolo kupa skupina B</v>
          </cell>
        </row>
        <row r="4">
          <cell r="H4" t="str">
            <v>Šoderica Goričan</v>
          </cell>
        </row>
        <row r="5">
          <cell r="H5" t="str">
            <v>Goričan,26.travnja 2025.</v>
          </cell>
        </row>
        <row r="9">
          <cell r="H9" t="str">
            <v>SENIORI</v>
          </cell>
        </row>
        <row r="11">
          <cell r="H11" t="str">
            <v>LOV RIBE UDICOM NA PLOVAK</v>
          </cell>
        </row>
        <row r="16">
          <cell r="H16" t="str">
            <v>Josip Varga</v>
          </cell>
        </row>
        <row r="18">
          <cell r="H18" t="str">
            <v>Jasminka Pozderec</v>
          </cell>
        </row>
        <row r="20">
          <cell r="H20" t="str">
            <v>Jasminka Pozderec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D2" t="str">
            <v>Žužička Kotoriba</v>
          </cell>
          <cell r="E2" t="str">
            <v>Matija Habijan</v>
          </cell>
          <cell r="F2">
            <v>4443</v>
          </cell>
          <cell r="G2">
            <v>1</v>
          </cell>
          <cell r="H2">
            <v>5</v>
          </cell>
          <cell r="I2">
            <v>4443</v>
          </cell>
          <cell r="J2">
            <v>1</v>
          </cell>
        </row>
        <row r="3">
          <cell r="D3" t="str">
            <v>Drava Donji Mihaljevec</v>
          </cell>
          <cell r="E3" t="str">
            <v>Stjepan Orehovec</v>
          </cell>
          <cell r="F3">
            <v>2207</v>
          </cell>
          <cell r="G3">
            <v>4</v>
          </cell>
          <cell r="H3">
            <v>1</v>
          </cell>
          <cell r="I3">
            <v>2207</v>
          </cell>
          <cell r="J3">
            <v>4</v>
          </cell>
        </row>
        <row r="4">
          <cell r="D4" t="str">
            <v>Šaran Palinovec</v>
          </cell>
          <cell r="E4" t="str">
            <v>Nenad Kuhanec</v>
          </cell>
          <cell r="F4">
            <v>2577</v>
          </cell>
          <cell r="G4">
            <v>3</v>
          </cell>
          <cell r="H4">
            <v>2</v>
          </cell>
          <cell r="I4">
            <v>2577</v>
          </cell>
          <cell r="J4">
            <v>7</v>
          </cell>
        </row>
        <row r="5">
          <cell r="D5" t="str">
            <v>Smuđ Goričan</v>
          </cell>
          <cell r="E5" t="str">
            <v>Miroslav Horvat</v>
          </cell>
          <cell r="F5">
            <v>3139</v>
          </cell>
          <cell r="G5">
            <v>2</v>
          </cell>
          <cell r="H5">
            <v>3</v>
          </cell>
          <cell r="I5">
            <v>3139</v>
          </cell>
          <cell r="J5">
            <v>10</v>
          </cell>
        </row>
        <row r="6">
          <cell r="D6" t="str">
            <v>Črnec Donji Hrašćan</v>
          </cell>
          <cell r="E6" t="str">
            <v>Nenad Jesenović</v>
          </cell>
          <cell r="F6">
            <v>1716</v>
          </cell>
          <cell r="G6">
            <v>5</v>
          </cell>
          <cell r="H6">
            <v>4</v>
          </cell>
          <cell r="I6">
            <v>1716</v>
          </cell>
          <cell r="J6">
            <v>13</v>
          </cell>
        </row>
        <row r="7"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>
            <v>16</v>
          </cell>
        </row>
        <row r="8"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>
            <v>19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>
            <v>22</v>
          </cell>
        </row>
        <row r="10"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25</v>
          </cell>
        </row>
        <row r="11"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>
            <v>28</v>
          </cell>
        </row>
        <row r="12"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>
            <v>31</v>
          </cell>
        </row>
        <row r="13"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>
            <v>34</v>
          </cell>
        </row>
        <row r="14"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>
            <v>37</v>
          </cell>
        </row>
        <row r="15"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40</v>
          </cell>
        </row>
        <row r="16"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>
            <v>43</v>
          </cell>
        </row>
        <row r="17"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>
            <v>46</v>
          </cell>
        </row>
        <row r="18"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>
            <v>49</v>
          </cell>
        </row>
        <row r="19"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>
            <v>52</v>
          </cell>
        </row>
        <row r="20"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>
            <v>55</v>
          </cell>
        </row>
        <row r="21"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>
            <v>58</v>
          </cell>
        </row>
        <row r="22"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>
            <v>61</v>
          </cell>
        </row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>
            <v>64</v>
          </cell>
        </row>
        <row r="24"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>
            <v>67</v>
          </cell>
        </row>
        <row r="25"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>
            <v>70</v>
          </cell>
        </row>
        <row r="26"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>
            <v>73</v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>
            <v>76</v>
          </cell>
        </row>
        <row r="28"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>
            <v>79</v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>
            <v>82</v>
          </cell>
        </row>
        <row r="30"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>
            <v>85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>
            <v>88</v>
          </cell>
        </row>
        <row r="32"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>
            <v>91</v>
          </cell>
        </row>
        <row r="33"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>
            <v>94</v>
          </cell>
        </row>
        <row r="34"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>
            <v>97</v>
          </cell>
        </row>
        <row r="35"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>
            <v>100</v>
          </cell>
        </row>
        <row r="36"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>
            <v>103</v>
          </cell>
        </row>
        <row r="37"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>
            <v>106</v>
          </cell>
        </row>
        <row r="38"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>
            <v>109</v>
          </cell>
        </row>
        <row r="39"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>
            <v>112</v>
          </cell>
        </row>
        <row r="40"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>
            <v>115</v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>
            <v>118</v>
          </cell>
        </row>
        <row r="42"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>
            <v>121</v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>
            <v>124</v>
          </cell>
        </row>
        <row r="44"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>
            <v>127</v>
          </cell>
        </row>
        <row r="45"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>
            <v>130</v>
          </cell>
        </row>
        <row r="46"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>
            <v>133</v>
          </cell>
        </row>
        <row r="47"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>
            <v>136</v>
          </cell>
        </row>
        <row r="48"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>
            <v>139</v>
          </cell>
        </row>
        <row r="49"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>
            <v>142</v>
          </cell>
        </row>
        <row r="50"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>
            <v>145</v>
          </cell>
        </row>
        <row r="51"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>
            <v>148</v>
          </cell>
        </row>
      </sheetData>
      <sheetData sheetId="11"/>
      <sheetData sheetId="12">
        <row r="2">
          <cell r="D2" t="str">
            <v>Žužička Kotoriba</v>
          </cell>
          <cell r="E2" t="str">
            <v>Krešimir Zvošec</v>
          </cell>
          <cell r="F2">
            <v>3559</v>
          </cell>
          <cell r="G2">
            <v>3</v>
          </cell>
          <cell r="H2">
            <v>3</v>
          </cell>
          <cell r="I2">
            <v>3559</v>
          </cell>
          <cell r="J2">
            <v>2</v>
          </cell>
        </row>
        <row r="3">
          <cell r="D3" t="str">
            <v>Drava Donji Mihaljevec</v>
          </cell>
          <cell r="E3" t="str">
            <v>Ivan Pongrac</v>
          </cell>
          <cell r="F3">
            <v>342</v>
          </cell>
          <cell r="G3">
            <v>5</v>
          </cell>
          <cell r="H3">
            <v>4</v>
          </cell>
          <cell r="I3">
            <v>342</v>
          </cell>
          <cell r="J3">
            <v>5</v>
          </cell>
        </row>
        <row r="4">
          <cell r="D4" t="str">
            <v>Šaran Palinovec</v>
          </cell>
          <cell r="E4" t="str">
            <v>Jan Zrna</v>
          </cell>
          <cell r="F4">
            <v>1969</v>
          </cell>
          <cell r="G4">
            <v>4</v>
          </cell>
          <cell r="H4">
            <v>5</v>
          </cell>
          <cell r="I4">
            <v>1969</v>
          </cell>
          <cell r="J4">
            <v>8</v>
          </cell>
        </row>
        <row r="5">
          <cell r="D5" t="str">
            <v>Smuđ Goričan</v>
          </cell>
          <cell r="E5" t="str">
            <v>Luka Tisaj</v>
          </cell>
          <cell r="F5">
            <v>9062</v>
          </cell>
          <cell r="G5">
            <v>1</v>
          </cell>
          <cell r="H5">
            <v>1</v>
          </cell>
          <cell r="I5">
            <v>9062</v>
          </cell>
          <cell r="J5">
            <v>11</v>
          </cell>
        </row>
        <row r="6">
          <cell r="D6" t="str">
            <v>Črnec Donji Hrašćan</v>
          </cell>
          <cell r="E6" t="str">
            <v>Tomica Barić</v>
          </cell>
          <cell r="F6">
            <v>4534</v>
          </cell>
          <cell r="G6">
            <v>2</v>
          </cell>
          <cell r="H6">
            <v>2</v>
          </cell>
          <cell r="I6">
            <v>4534</v>
          </cell>
          <cell r="J6">
            <v>14</v>
          </cell>
        </row>
        <row r="7"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>
            <v>17</v>
          </cell>
        </row>
        <row r="8"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>
            <v>17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>
            <v>17</v>
          </cell>
        </row>
        <row r="10"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17</v>
          </cell>
        </row>
        <row r="11"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>
            <v>17</v>
          </cell>
        </row>
        <row r="12"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>
            <v>17</v>
          </cell>
        </row>
        <row r="13"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>
            <v>17</v>
          </cell>
        </row>
        <row r="14"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>
            <v>17</v>
          </cell>
        </row>
        <row r="15"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17</v>
          </cell>
        </row>
        <row r="16"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>
            <v>17</v>
          </cell>
        </row>
        <row r="17"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>
            <v>17</v>
          </cell>
        </row>
        <row r="18"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>
            <v>17</v>
          </cell>
        </row>
        <row r="19"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>
            <v>17</v>
          </cell>
        </row>
        <row r="20"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>
            <v>17</v>
          </cell>
        </row>
        <row r="21"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>
            <v>17</v>
          </cell>
        </row>
        <row r="22"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>
            <v>17</v>
          </cell>
        </row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>
            <v>17</v>
          </cell>
        </row>
        <row r="24"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>
            <v>17</v>
          </cell>
        </row>
        <row r="25"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>
            <v>17</v>
          </cell>
        </row>
        <row r="26"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>
            <v>17</v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>
            <v>17</v>
          </cell>
        </row>
        <row r="28"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>
            <v>17</v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>
            <v>17</v>
          </cell>
        </row>
        <row r="30"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>
            <v>17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>
            <v>17</v>
          </cell>
        </row>
        <row r="32"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>
            <v>17</v>
          </cell>
        </row>
        <row r="33"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>
            <v>17</v>
          </cell>
        </row>
        <row r="34"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>
            <v>17</v>
          </cell>
        </row>
        <row r="35"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>
            <v>17</v>
          </cell>
        </row>
        <row r="36"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>
            <v>17</v>
          </cell>
        </row>
        <row r="37"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>
            <v>17</v>
          </cell>
        </row>
        <row r="38"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>
            <v>17</v>
          </cell>
        </row>
        <row r="39"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>
            <v>17</v>
          </cell>
        </row>
        <row r="40"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>
            <v>17</v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>
            <v>17</v>
          </cell>
        </row>
        <row r="42"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>
            <v>17</v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>
            <v>17</v>
          </cell>
        </row>
        <row r="44"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>
            <v>17</v>
          </cell>
        </row>
        <row r="45"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>
            <v>17</v>
          </cell>
        </row>
        <row r="46"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>
            <v>17</v>
          </cell>
        </row>
        <row r="47"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>
            <v>17</v>
          </cell>
        </row>
        <row r="48"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>
            <v>17</v>
          </cell>
        </row>
        <row r="49"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>
            <v>17</v>
          </cell>
        </row>
        <row r="50"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>
            <v>17</v>
          </cell>
        </row>
        <row r="51"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>
            <v>17</v>
          </cell>
        </row>
      </sheetData>
      <sheetData sheetId="13"/>
      <sheetData sheetId="14">
        <row r="2">
          <cell r="D2" t="str">
            <v>Žužička Kotoriba</v>
          </cell>
          <cell r="E2" t="str">
            <v>Mladen Škoda</v>
          </cell>
          <cell r="F2">
            <v>8949</v>
          </cell>
          <cell r="G2">
            <v>2</v>
          </cell>
          <cell r="H2">
            <v>1</v>
          </cell>
          <cell r="I2">
            <v>8949</v>
          </cell>
          <cell r="J2">
            <v>3</v>
          </cell>
        </row>
        <row r="3">
          <cell r="D3" t="str">
            <v>Drava Donji Mihaljevec</v>
          </cell>
          <cell r="E3" t="str">
            <v>Branko Mišić</v>
          </cell>
          <cell r="F3">
            <v>318</v>
          </cell>
          <cell r="G3">
            <v>5</v>
          </cell>
          <cell r="H3">
            <v>2</v>
          </cell>
          <cell r="I3">
            <v>318</v>
          </cell>
          <cell r="J3">
            <v>6</v>
          </cell>
        </row>
        <row r="4">
          <cell r="D4" t="str">
            <v>Šaran Palinovec</v>
          </cell>
          <cell r="E4" t="str">
            <v>Marko Čanadi</v>
          </cell>
          <cell r="F4">
            <v>5535</v>
          </cell>
          <cell r="G4">
            <v>3</v>
          </cell>
          <cell r="H4">
            <v>3</v>
          </cell>
          <cell r="I4">
            <v>5535</v>
          </cell>
          <cell r="J4">
            <v>9</v>
          </cell>
        </row>
        <row r="5">
          <cell r="D5" t="str">
            <v>Smuđ Goričan</v>
          </cell>
          <cell r="E5" t="str">
            <v>Branko Ivanovič</v>
          </cell>
          <cell r="F5">
            <v>3018</v>
          </cell>
          <cell r="G5">
            <v>4</v>
          </cell>
          <cell r="H5">
            <v>4</v>
          </cell>
          <cell r="I5">
            <v>3018</v>
          </cell>
          <cell r="J5">
            <v>12</v>
          </cell>
        </row>
        <row r="6">
          <cell r="D6" t="str">
            <v>Črnec Donji Hrašćan</v>
          </cell>
          <cell r="E6" t="str">
            <v>Boris Klarić</v>
          </cell>
          <cell r="F6">
            <v>10310</v>
          </cell>
          <cell r="G6">
            <v>1</v>
          </cell>
          <cell r="H6">
            <v>5</v>
          </cell>
          <cell r="I6">
            <v>10310</v>
          </cell>
          <cell r="J6">
            <v>15</v>
          </cell>
        </row>
        <row r="7"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>
            <v>18</v>
          </cell>
        </row>
        <row r="8"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>
            <v>18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>
            <v>18</v>
          </cell>
        </row>
        <row r="10"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18</v>
          </cell>
        </row>
        <row r="11"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>
            <v>18</v>
          </cell>
        </row>
        <row r="12"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>
            <v>18</v>
          </cell>
        </row>
        <row r="13"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>
            <v>18</v>
          </cell>
        </row>
        <row r="14"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>
            <v>18</v>
          </cell>
        </row>
        <row r="15"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18</v>
          </cell>
        </row>
        <row r="16"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>
            <v>18</v>
          </cell>
        </row>
        <row r="17"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>
            <v>18</v>
          </cell>
        </row>
        <row r="18"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>
            <v>18</v>
          </cell>
        </row>
        <row r="19"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>
            <v>18</v>
          </cell>
        </row>
        <row r="20"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>
            <v>18</v>
          </cell>
        </row>
        <row r="21"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>
            <v>18</v>
          </cell>
        </row>
        <row r="22"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>
            <v>18</v>
          </cell>
        </row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>
            <v>18</v>
          </cell>
        </row>
        <row r="24"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>
            <v>18</v>
          </cell>
        </row>
        <row r="25"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>
            <v>18</v>
          </cell>
        </row>
        <row r="26"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>
            <v>18</v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>
            <v>18</v>
          </cell>
        </row>
        <row r="28"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>
            <v>18</v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>
            <v>18</v>
          </cell>
        </row>
        <row r="30"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>
            <v>18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>
            <v>18</v>
          </cell>
        </row>
        <row r="32"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>
            <v>18</v>
          </cell>
        </row>
        <row r="33"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>
            <v>18</v>
          </cell>
        </row>
        <row r="34"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>
            <v>18</v>
          </cell>
        </row>
        <row r="35"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>
            <v>18</v>
          </cell>
        </row>
        <row r="36"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>
            <v>18</v>
          </cell>
        </row>
        <row r="37"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>
            <v>18</v>
          </cell>
        </row>
        <row r="38"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>
            <v>18</v>
          </cell>
        </row>
        <row r="39"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>
            <v>18</v>
          </cell>
        </row>
        <row r="40"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>
            <v>18</v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>
            <v>18</v>
          </cell>
        </row>
        <row r="42"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>
            <v>18</v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>
            <v>18</v>
          </cell>
        </row>
        <row r="44"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>
            <v>18</v>
          </cell>
        </row>
        <row r="45"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>
            <v>18</v>
          </cell>
        </row>
        <row r="46"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>
            <v>18</v>
          </cell>
        </row>
        <row r="47"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>
            <v>18</v>
          </cell>
        </row>
        <row r="48"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>
            <v>18</v>
          </cell>
        </row>
        <row r="49"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>
            <v>18</v>
          </cell>
        </row>
        <row r="50"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>
            <v>18</v>
          </cell>
        </row>
        <row r="51"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>
            <v>18</v>
          </cell>
        </row>
      </sheetData>
      <sheetData sheetId="15"/>
      <sheetData sheetId="16"/>
      <sheetData sheetId="17"/>
      <sheetData sheetId="18">
        <row r="6">
          <cell r="B6" t="str">
            <v>Žužička Kotoriba</v>
          </cell>
          <cell r="C6">
            <v>6</v>
          </cell>
          <cell r="D6">
            <v>16951</v>
          </cell>
          <cell r="E6">
            <v>8949</v>
          </cell>
          <cell r="F6">
            <v>1</v>
          </cell>
        </row>
        <row r="7">
          <cell r="B7" t="str">
            <v>Smuđ Goričan</v>
          </cell>
          <cell r="C7">
            <v>7</v>
          </cell>
          <cell r="D7">
            <v>15219</v>
          </cell>
          <cell r="E7">
            <v>9062</v>
          </cell>
          <cell r="F7">
            <v>2</v>
          </cell>
        </row>
        <row r="8">
          <cell r="B8" t="str">
            <v>Črnec Donji Hrašćan</v>
          </cell>
          <cell r="C8">
            <v>8</v>
          </cell>
          <cell r="D8">
            <v>16560</v>
          </cell>
          <cell r="E8">
            <v>10310</v>
          </cell>
          <cell r="F8">
            <v>3</v>
          </cell>
        </row>
        <row r="9">
          <cell r="B9" t="str">
            <v>Šaran Palinovec</v>
          </cell>
          <cell r="C9">
            <v>10</v>
          </cell>
          <cell r="D9">
            <v>10081</v>
          </cell>
          <cell r="E9">
            <v>5535</v>
          </cell>
          <cell r="F9">
            <v>4</v>
          </cell>
        </row>
        <row r="10">
          <cell r="B10" t="str">
            <v>Drava Donji Mihaljevec</v>
          </cell>
          <cell r="C10">
            <v>14</v>
          </cell>
          <cell r="D10">
            <v>2867</v>
          </cell>
          <cell r="E10">
            <v>2207</v>
          </cell>
          <cell r="F10">
            <v>5</v>
          </cell>
        </row>
        <row r="11">
          <cell r="B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</row>
        <row r="12">
          <cell r="B12" t="str">
            <v/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</row>
        <row r="15">
          <cell r="B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</row>
        <row r="16"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</row>
        <row r="17"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</row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</row>
      </sheetData>
      <sheetData sheetId="19"/>
      <sheetData sheetId="20">
        <row r="6">
          <cell r="A6" t="str">
            <v>Boris Klarić</v>
          </cell>
          <cell r="B6" t="str">
            <v>Črnec Donji Hrašćan</v>
          </cell>
          <cell r="C6">
            <v>5</v>
          </cell>
          <cell r="D6" t="str">
            <v>C</v>
          </cell>
          <cell r="E6">
            <v>1</v>
          </cell>
          <cell r="F6">
            <v>10310</v>
          </cell>
          <cell r="G6">
            <v>1</v>
          </cell>
        </row>
        <row r="7">
          <cell r="A7" t="str">
            <v>Luka Tisaj</v>
          </cell>
          <cell r="B7" t="str">
            <v>Smuđ Goričan</v>
          </cell>
          <cell r="C7">
            <v>1</v>
          </cell>
          <cell r="D7" t="str">
            <v>B</v>
          </cell>
          <cell r="E7">
            <v>1</v>
          </cell>
          <cell r="F7">
            <v>9062</v>
          </cell>
          <cell r="G7">
            <v>2</v>
          </cell>
        </row>
        <row r="8">
          <cell r="A8" t="str">
            <v>Matija Habijan</v>
          </cell>
          <cell r="B8" t="str">
            <v>Žužička Kotoriba</v>
          </cell>
          <cell r="C8">
            <v>5</v>
          </cell>
          <cell r="D8" t="str">
            <v>A</v>
          </cell>
          <cell r="E8">
            <v>1</v>
          </cell>
          <cell r="F8">
            <v>4443</v>
          </cell>
          <cell r="G8">
            <v>3</v>
          </cell>
        </row>
        <row r="9">
          <cell r="A9" t="str">
            <v>Mladen Škoda</v>
          </cell>
          <cell r="B9" t="str">
            <v>Žužička Kotoriba</v>
          </cell>
          <cell r="C9">
            <v>1</v>
          </cell>
          <cell r="D9" t="str">
            <v>C</v>
          </cell>
          <cell r="E9">
            <v>2</v>
          </cell>
          <cell r="F9">
            <v>8949</v>
          </cell>
          <cell r="G9">
            <v>4</v>
          </cell>
        </row>
        <row r="10">
          <cell r="A10" t="str">
            <v>Tomica Barić</v>
          </cell>
          <cell r="B10" t="str">
            <v>Črnec Donji Hrašćan</v>
          </cell>
          <cell r="C10">
            <v>2</v>
          </cell>
          <cell r="D10" t="str">
            <v>B</v>
          </cell>
          <cell r="E10">
            <v>2</v>
          </cell>
          <cell r="F10">
            <v>4534</v>
          </cell>
          <cell r="G10">
            <v>5</v>
          </cell>
        </row>
        <row r="11">
          <cell r="A11" t="str">
            <v>Miroslav Horvat</v>
          </cell>
          <cell r="B11" t="str">
            <v>Smuđ Goričan</v>
          </cell>
          <cell r="C11">
            <v>3</v>
          </cell>
          <cell r="D11" t="str">
            <v>A</v>
          </cell>
          <cell r="E11">
            <v>2</v>
          </cell>
          <cell r="F11">
            <v>3139</v>
          </cell>
          <cell r="G11">
            <v>6</v>
          </cell>
        </row>
        <row r="12">
          <cell r="A12" t="str">
            <v>Marko Čanadi</v>
          </cell>
          <cell r="B12" t="str">
            <v>Šaran Palinovec</v>
          </cell>
          <cell r="C12">
            <v>3</v>
          </cell>
          <cell r="D12" t="str">
            <v>C</v>
          </cell>
          <cell r="E12">
            <v>3</v>
          </cell>
          <cell r="F12">
            <v>5535</v>
          </cell>
          <cell r="G12">
            <v>7</v>
          </cell>
        </row>
        <row r="13">
          <cell r="A13" t="str">
            <v>Krešimir Zvošec</v>
          </cell>
          <cell r="B13" t="str">
            <v>Žužička Kotoriba</v>
          </cell>
          <cell r="C13">
            <v>3</v>
          </cell>
          <cell r="D13" t="str">
            <v>B</v>
          </cell>
          <cell r="E13">
            <v>3</v>
          </cell>
          <cell r="F13">
            <v>3559</v>
          </cell>
          <cell r="G13">
            <v>8</v>
          </cell>
        </row>
        <row r="14">
          <cell r="A14" t="str">
            <v>Nenad Kuhanec</v>
          </cell>
          <cell r="B14" t="str">
            <v>Šaran Palinovec</v>
          </cell>
          <cell r="C14">
            <v>2</v>
          </cell>
          <cell r="D14" t="str">
            <v>A</v>
          </cell>
          <cell r="E14">
            <v>3</v>
          </cell>
          <cell r="F14">
            <v>2577</v>
          </cell>
          <cell r="G14">
            <v>9</v>
          </cell>
        </row>
        <row r="15">
          <cell r="A15" t="str">
            <v>Branko Ivanovič</v>
          </cell>
          <cell r="B15" t="str">
            <v>Smuđ Goričan</v>
          </cell>
          <cell r="C15">
            <v>4</v>
          </cell>
          <cell r="D15" t="str">
            <v>C</v>
          </cell>
          <cell r="E15">
            <v>4</v>
          </cell>
          <cell r="F15">
            <v>3018</v>
          </cell>
          <cell r="G15">
            <v>10</v>
          </cell>
        </row>
        <row r="16">
          <cell r="A16" t="str">
            <v>Stjepan Orehovec</v>
          </cell>
          <cell r="B16" t="str">
            <v>Drava Donji Mihaljevec</v>
          </cell>
          <cell r="C16">
            <v>1</v>
          </cell>
          <cell r="D16" t="str">
            <v>A</v>
          </cell>
          <cell r="E16">
            <v>4</v>
          </cell>
          <cell r="F16">
            <v>2207</v>
          </cell>
          <cell r="G16">
            <v>11</v>
          </cell>
        </row>
        <row r="17">
          <cell r="A17" t="str">
            <v>Jan Zrna</v>
          </cell>
          <cell r="B17" t="str">
            <v>Šaran Palinovec</v>
          </cell>
          <cell r="C17">
            <v>5</v>
          </cell>
          <cell r="D17" t="str">
            <v>B</v>
          </cell>
          <cell r="E17">
            <v>4</v>
          </cell>
          <cell r="F17">
            <v>1969</v>
          </cell>
          <cell r="G17">
            <v>12</v>
          </cell>
        </row>
        <row r="18">
          <cell r="A18" t="str">
            <v>Nenad Jesenović</v>
          </cell>
          <cell r="B18" t="str">
            <v>Črnec Donji Hrašćan</v>
          </cell>
          <cell r="C18">
            <v>4</v>
          </cell>
          <cell r="D18" t="str">
            <v>A</v>
          </cell>
          <cell r="E18">
            <v>5</v>
          </cell>
          <cell r="F18">
            <v>1716</v>
          </cell>
          <cell r="G18">
            <v>13</v>
          </cell>
        </row>
        <row r="19">
          <cell r="A19" t="str">
            <v>Ivan Pongrac</v>
          </cell>
          <cell r="B19" t="str">
            <v>Drava Donji Mihaljevec</v>
          </cell>
          <cell r="C19">
            <v>4</v>
          </cell>
          <cell r="D19" t="str">
            <v>B</v>
          </cell>
          <cell r="E19">
            <v>5</v>
          </cell>
          <cell r="F19">
            <v>342</v>
          </cell>
          <cell r="G19">
            <v>14</v>
          </cell>
        </row>
        <row r="20">
          <cell r="A20" t="str">
            <v>Branko Mišić</v>
          </cell>
          <cell r="B20" t="str">
            <v>Drava Donji Mihaljevec</v>
          </cell>
          <cell r="C20">
            <v>2</v>
          </cell>
          <cell r="D20" t="str">
            <v>C</v>
          </cell>
          <cell r="E20">
            <v>5</v>
          </cell>
          <cell r="F20">
            <v>318</v>
          </cell>
          <cell r="G20">
            <v>15</v>
          </cell>
        </row>
        <row r="21">
          <cell r="A21" t="str">
            <v/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</row>
        <row r="22">
          <cell r="A22" t="str">
            <v/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</row>
        <row r="23">
          <cell r="A23" t="str">
            <v/>
          </cell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</row>
        <row r="24">
          <cell r="A24" t="str">
            <v/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</row>
        <row r="25">
          <cell r="A25" t="str">
            <v/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</row>
        <row r="26">
          <cell r="A26" t="str">
            <v/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</row>
        <row r="27">
          <cell r="A27" t="str">
            <v/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</row>
        <row r="28">
          <cell r="A28" t="str">
            <v/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</row>
        <row r="29">
          <cell r="A29" t="str">
            <v/>
          </cell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</row>
        <row r="30">
          <cell r="A30" t="str">
            <v/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</row>
        <row r="31">
          <cell r="A31" t="str">
            <v/>
          </cell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</row>
        <row r="32">
          <cell r="A32" t="str">
            <v/>
          </cell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</row>
        <row r="33">
          <cell r="A33" t="str">
            <v/>
          </cell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</row>
        <row r="34">
          <cell r="A34" t="str">
            <v/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</row>
        <row r="35">
          <cell r="A35" t="str">
            <v/>
          </cell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</row>
        <row r="36">
          <cell r="A36" t="str">
            <v/>
          </cell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</row>
        <row r="37">
          <cell r="A37" t="str">
            <v/>
          </cell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</row>
        <row r="38">
          <cell r="A38" t="str">
            <v/>
          </cell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</row>
        <row r="39">
          <cell r="A39" t="str">
            <v/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</row>
        <row r="40">
          <cell r="A40" t="str">
            <v/>
          </cell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</row>
        <row r="41">
          <cell r="A41" t="str">
            <v/>
          </cell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</row>
        <row r="42">
          <cell r="A42" t="str">
            <v/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</row>
        <row r="43">
          <cell r="A43" t="str">
            <v/>
          </cell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</row>
        <row r="44">
          <cell r="A44" t="str">
            <v/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</row>
        <row r="45">
          <cell r="A45" t="str">
            <v/>
          </cell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  <row r="46">
          <cell r="A46" t="str">
            <v/>
          </cell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</row>
        <row r="47">
          <cell r="A47" t="str">
            <v/>
          </cell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</row>
        <row r="48">
          <cell r="A48" t="str">
            <v/>
          </cell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</row>
        <row r="49">
          <cell r="A49" t="str">
            <v/>
          </cell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</row>
        <row r="50">
          <cell r="A50" t="str">
            <v/>
          </cell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</row>
        <row r="51">
          <cell r="A51" t="str">
            <v/>
          </cell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</row>
        <row r="52">
          <cell r="A52" t="str">
            <v/>
          </cell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</row>
        <row r="53">
          <cell r="A53" t="str">
            <v/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</row>
        <row r="54">
          <cell r="A54" t="str">
            <v/>
          </cell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</row>
        <row r="55">
          <cell r="A55" t="str">
            <v/>
          </cell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</row>
        <row r="56">
          <cell r="A56" t="str">
            <v/>
          </cell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</row>
        <row r="57">
          <cell r="A57" t="str">
            <v/>
          </cell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</row>
        <row r="58">
          <cell r="A58" t="str">
            <v/>
          </cell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</row>
        <row r="59">
          <cell r="A59" t="str">
            <v/>
          </cell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</row>
        <row r="60">
          <cell r="A60" t="str">
            <v/>
          </cell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</row>
        <row r="61">
          <cell r="A61" t="str">
            <v/>
          </cell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</row>
        <row r="62">
          <cell r="A62" t="str">
            <v/>
          </cell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</row>
        <row r="63">
          <cell r="A63" t="str">
            <v/>
          </cell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</row>
        <row r="64">
          <cell r="A64" t="str">
            <v/>
          </cell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</row>
        <row r="65">
          <cell r="A65" t="str">
            <v/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</row>
        <row r="66">
          <cell r="A66" t="str">
            <v/>
          </cell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</row>
        <row r="67">
          <cell r="A67" t="str">
            <v/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</row>
        <row r="68">
          <cell r="A68" t="str">
            <v/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</row>
        <row r="69">
          <cell r="A69" t="str">
            <v/>
          </cell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</row>
        <row r="70">
          <cell r="A70" t="str">
            <v/>
          </cell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</row>
        <row r="71">
          <cell r="A71" t="str">
            <v/>
          </cell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</row>
        <row r="72">
          <cell r="A72" t="str">
            <v/>
          </cell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</row>
        <row r="73">
          <cell r="A73" t="str">
            <v/>
          </cell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</row>
        <row r="74">
          <cell r="A74" t="str">
            <v/>
          </cell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</row>
        <row r="75">
          <cell r="A75" t="str">
            <v/>
          </cell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</row>
        <row r="76">
          <cell r="A76" t="str">
            <v/>
          </cell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</row>
        <row r="77">
          <cell r="A77" t="str">
            <v/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</row>
        <row r="78">
          <cell r="A78" t="str">
            <v/>
          </cell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</row>
        <row r="79">
          <cell r="A79" t="str">
            <v/>
          </cell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</row>
        <row r="80">
          <cell r="A80" t="str">
            <v/>
          </cell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</row>
        <row r="81">
          <cell r="A81" t="str">
            <v/>
          </cell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</row>
        <row r="82">
          <cell r="A82" t="str">
            <v/>
          </cell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</row>
        <row r="83">
          <cell r="A83" t="str">
            <v/>
          </cell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</row>
        <row r="84">
          <cell r="A84" t="str">
            <v/>
          </cell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</row>
        <row r="85">
          <cell r="A85" t="str">
            <v/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</row>
        <row r="86">
          <cell r="A86" t="str">
            <v/>
          </cell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</row>
        <row r="87">
          <cell r="A87" t="str">
            <v/>
          </cell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</row>
        <row r="88">
          <cell r="A88" t="str">
            <v/>
          </cell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</row>
        <row r="89">
          <cell r="A89" t="str">
            <v/>
          </cell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</row>
        <row r="90">
          <cell r="A90" t="str">
            <v/>
          </cell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</row>
        <row r="91">
          <cell r="A91" t="str">
            <v/>
          </cell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</row>
        <row r="92">
          <cell r="A92" t="str">
            <v/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</row>
        <row r="93">
          <cell r="A93" t="str">
            <v/>
          </cell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</row>
        <row r="94">
          <cell r="A94" t="str">
            <v/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</row>
        <row r="95">
          <cell r="A95" t="str">
            <v/>
          </cell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</row>
        <row r="96">
          <cell r="A96" t="str">
            <v/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</row>
        <row r="97">
          <cell r="A97" t="str">
            <v/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</row>
        <row r="98">
          <cell r="A98" t="str">
            <v/>
          </cell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</row>
        <row r="99">
          <cell r="A99" t="str">
            <v/>
          </cell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</row>
        <row r="100">
          <cell r="A100" t="str">
            <v/>
          </cell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</row>
        <row r="101">
          <cell r="A101" t="str">
            <v/>
          </cell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</row>
        <row r="102">
          <cell r="A102" t="str">
            <v/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</row>
        <row r="103">
          <cell r="A103" t="str">
            <v/>
          </cell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</row>
        <row r="104">
          <cell r="A104" t="str">
            <v/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</row>
        <row r="105">
          <cell r="A105" t="str">
            <v/>
          </cell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</row>
        <row r="106">
          <cell r="A106" t="str">
            <v/>
          </cell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</row>
        <row r="107">
          <cell r="A107" t="str">
            <v/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</row>
        <row r="108">
          <cell r="A108" t="str">
            <v/>
          </cell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</row>
        <row r="109">
          <cell r="A109" t="str">
            <v/>
          </cell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</row>
        <row r="110">
          <cell r="A110" t="str">
            <v/>
          </cell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</row>
        <row r="111">
          <cell r="A111" t="str">
            <v/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</row>
        <row r="112">
          <cell r="A112" t="str">
            <v/>
          </cell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</row>
        <row r="113">
          <cell r="A113" t="str">
            <v/>
          </cell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</row>
        <row r="114">
          <cell r="A114" t="str">
            <v/>
          </cell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</row>
        <row r="115">
          <cell r="A115" t="str">
            <v/>
          </cell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</row>
        <row r="116">
          <cell r="A116" t="str">
            <v/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</row>
        <row r="117">
          <cell r="A117" t="str">
            <v/>
          </cell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</row>
        <row r="118">
          <cell r="A118" t="str">
            <v/>
          </cell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</row>
        <row r="119">
          <cell r="A119" t="str">
            <v/>
          </cell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</row>
        <row r="120">
          <cell r="A120" t="str">
            <v/>
          </cell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</row>
        <row r="121">
          <cell r="A121" t="str">
            <v/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</row>
        <row r="122">
          <cell r="A122" t="str">
            <v/>
          </cell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</row>
        <row r="123">
          <cell r="A123" t="str">
            <v/>
          </cell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</row>
        <row r="124">
          <cell r="A124" t="str">
            <v/>
          </cell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</row>
        <row r="125">
          <cell r="A125" t="str">
            <v/>
          </cell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</row>
        <row r="126">
          <cell r="A126" t="str">
            <v/>
          </cell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</row>
        <row r="127">
          <cell r="A127" t="str">
            <v/>
          </cell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</row>
        <row r="128">
          <cell r="A128" t="str">
            <v/>
          </cell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</row>
        <row r="129">
          <cell r="A129" t="str">
            <v/>
          </cell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</row>
        <row r="130">
          <cell r="A130" t="str">
            <v/>
          </cell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</row>
        <row r="131">
          <cell r="A131" t="str">
            <v/>
          </cell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</row>
        <row r="132">
          <cell r="A132" t="str">
            <v/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</row>
        <row r="133">
          <cell r="A133" t="str">
            <v/>
          </cell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</row>
        <row r="134">
          <cell r="A134" t="str">
            <v/>
          </cell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</row>
        <row r="135">
          <cell r="A135" t="str">
            <v/>
          </cell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</row>
        <row r="136">
          <cell r="A136" t="str">
            <v/>
          </cell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</row>
        <row r="137">
          <cell r="A137" t="str">
            <v/>
          </cell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</row>
        <row r="138">
          <cell r="A138" t="str">
            <v/>
          </cell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</row>
        <row r="139">
          <cell r="A139" t="str">
            <v/>
          </cell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</row>
        <row r="140">
          <cell r="A140" t="str">
            <v/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</row>
        <row r="141">
          <cell r="A141" t="str">
            <v/>
          </cell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</row>
        <row r="142">
          <cell r="A142" t="str">
            <v/>
          </cell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</row>
        <row r="143">
          <cell r="A143" t="str">
            <v/>
          </cell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</row>
        <row r="144">
          <cell r="A144" t="str">
            <v/>
          </cell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</row>
        <row r="145">
          <cell r="A145" t="str">
            <v/>
          </cell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</row>
        <row r="146">
          <cell r="A146" t="str">
            <v/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</row>
        <row r="147">
          <cell r="A147" t="str">
            <v/>
          </cell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</row>
        <row r="148">
          <cell r="A148" t="str">
            <v/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</row>
        <row r="149">
          <cell r="A149" t="str">
            <v/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</row>
        <row r="150">
          <cell r="A150" t="str">
            <v/>
          </cell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</row>
        <row r="151">
          <cell r="A151" t="str">
            <v/>
          </cell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</row>
        <row r="152">
          <cell r="A152" t="str">
            <v/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</row>
        <row r="153">
          <cell r="A153" t="str">
            <v/>
          </cell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</row>
        <row r="154">
          <cell r="A154" t="str">
            <v/>
          </cell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</row>
        <row r="155">
          <cell r="A155" t="str">
            <v/>
          </cell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A63E3-7623-4105-A128-FFF51F66E63F}">
  <sheetPr codeName="Sheet52">
    <tabColor indexed="11"/>
    <pageSetUpPr autoPageBreaks="0"/>
  </sheetPr>
  <dimension ref="B2:R246"/>
  <sheetViews>
    <sheetView showGridLines="0" showRowColHeaders="0" tabSelected="1" zoomScale="90" zoomScaleNormal="90" workbookViewId="0">
      <selection activeCell="X22" sqref="X22"/>
    </sheetView>
  </sheetViews>
  <sheetFormatPr defaultRowHeight="15" x14ac:dyDescent="0.2"/>
  <cols>
    <col min="1" max="1" width="6.5703125" style="2" customWidth="1"/>
    <col min="2" max="2" width="5.140625" style="1" customWidth="1"/>
    <col min="3" max="3" width="20" style="2" customWidth="1"/>
    <col min="4" max="4" width="8.5703125" style="1" customWidth="1"/>
    <col min="5" max="5" width="11.7109375" style="2" customWidth="1"/>
    <col min="6" max="6" width="8.85546875" style="3" customWidth="1"/>
    <col min="7" max="7" width="8.5703125" style="1" customWidth="1"/>
    <col min="8" max="8" width="4.28515625" style="4" customWidth="1"/>
    <col min="9" max="9" width="4.42578125" style="1" customWidth="1"/>
    <col min="10" max="10" width="4.42578125" style="2" customWidth="1"/>
    <col min="11" max="11" width="5.28515625" style="2" customWidth="1"/>
    <col min="12" max="12" width="20" style="2" customWidth="1"/>
    <col min="13" max="13" width="8.5703125" style="2" customWidth="1"/>
    <col min="14" max="14" width="11.5703125" style="2" customWidth="1"/>
    <col min="15" max="15" width="8.85546875" style="3" customWidth="1"/>
    <col min="16" max="16" width="8.5703125" style="2" customWidth="1"/>
    <col min="17" max="17" width="4.42578125" style="6" customWidth="1"/>
    <col min="18" max="18" width="4.42578125" style="2" customWidth="1"/>
    <col min="19" max="256" width="9.140625" style="2"/>
    <col min="257" max="257" width="6.5703125" style="2" customWidth="1"/>
    <col min="258" max="258" width="5.140625" style="2" customWidth="1"/>
    <col min="259" max="259" width="20" style="2" customWidth="1"/>
    <col min="260" max="260" width="8.5703125" style="2" customWidth="1"/>
    <col min="261" max="261" width="11.7109375" style="2" customWidth="1"/>
    <col min="262" max="262" width="8.85546875" style="2" customWidth="1"/>
    <col min="263" max="263" width="8.5703125" style="2" customWidth="1"/>
    <col min="264" max="264" width="4.28515625" style="2" customWidth="1"/>
    <col min="265" max="266" width="4.42578125" style="2" customWidth="1"/>
    <col min="267" max="267" width="5.28515625" style="2" customWidth="1"/>
    <col min="268" max="268" width="20" style="2" customWidth="1"/>
    <col min="269" max="269" width="8.5703125" style="2" customWidth="1"/>
    <col min="270" max="270" width="11.5703125" style="2" customWidth="1"/>
    <col min="271" max="271" width="8.85546875" style="2" customWidth="1"/>
    <col min="272" max="272" width="8.5703125" style="2" customWidth="1"/>
    <col min="273" max="274" width="4.42578125" style="2" customWidth="1"/>
    <col min="275" max="512" width="9.140625" style="2"/>
    <col min="513" max="513" width="6.5703125" style="2" customWidth="1"/>
    <col min="514" max="514" width="5.140625" style="2" customWidth="1"/>
    <col min="515" max="515" width="20" style="2" customWidth="1"/>
    <col min="516" max="516" width="8.5703125" style="2" customWidth="1"/>
    <col min="517" max="517" width="11.7109375" style="2" customWidth="1"/>
    <col min="518" max="518" width="8.85546875" style="2" customWidth="1"/>
    <col min="519" max="519" width="8.5703125" style="2" customWidth="1"/>
    <col min="520" max="520" width="4.28515625" style="2" customWidth="1"/>
    <col min="521" max="522" width="4.42578125" style="2" customWidth="1"/>
    <col min="523" max="523" width="5.28515625" style="2" customWidth="1"/>
    <col min="524" max="524" width="20" style="2" customWidth="1"/>
    <col min="525" max="525" width="8.5703125" style="2" customWidth="1"/>
    <col min="526" max="526" width="11.5703125" style="2" customWidth="1"/>
    <col min="527" max="527" width="8.85546875" style="2" customWidth="1"/>
    <col min="528" max="528" width="8.5703125" style="2" customWidth="1"/>
    <col min="529" max="530" width="4.42578125" style="2" customWidth="1"/>
    <col min="531" max="768" width="9.140625" style="2"/>
    <col min="769" max="769" width="6.5703125" style="2" customWidth="1"/>
    <col min="770" max="770" width="5.140625" style="2" customWidth="1"/>
    <col min="771" max="771" width="20" style="2" customWidth="1"/>
    <col min="772" max="772" width="8.5703125" style="2" customWidth="1"/>
    <col min="773" max="773" width="11.7109375" style="2" customWidth="1"/>
    <col min="774" max="774" width="8.85546875" style="2" customWidth="1"/>
    <col min="775" max="775" width="8.5703125" style="2" customWidth="1"/>
    <col min="776" max="776" width="4.28515625" style="2" customWidth="1"/>
    <col min="777" max="778" width="4.42578125" style="2" customWidth="1"/>
    <col min="779" max="779" width="5.28515625" style="2" customWidth="1"/>
    <col min="780" max="780" width="20" style="2" customWidth="1"/>
    <col min="781" max="781" width="8.5703125" style="2" customWidth="1"/>
    <col min="782" max="782" width="11.5703125" style="2" customWidth="1"/>
    <col min="783" max="783" width="8.85546875" style="2" customWidth="1"/>
    <col min="784" max="784" width="8.5703125" style="2" customWidth="1"/>
    <col min="785" max="786" width="4.42578125" style="2" customWidth="1"/>
    <col min="787" max="1024" width="9.140625" style="2"/>
    <col min="1025" max="1025" width="6.5703125" style="2" customWidth="1"/>
    <col min="1026" max="1026" width="5.140625" style="2" customWidth="1"/>
    <col min="1027" max="1027" width="20" style="2" customWidth="1"/>
    <col min="1028" max="1028" width="8.5703125" style="2" customWidth="1"/>
    <col min="1029" max="1029" width="11.7109375" style="2" customWidth="1"/>
    <col min="1030" max="1030" width="8.85546875" style="2" customWidth="1"/>
    <col min="1031" max="1031" width="8.5703125" style="2" customWidth="1"/>
    <col min="1032" max="1032" width="4.28515625" style="2" customWidth="1"/>
    <col min="1033" max="1034" width="4.42578125" style="2" customWidth="1"/>
    <col min="1035" max="1035" width="5.28515625" style="2" customWidth="1"/>
    <col min="1036" max="1036" width="20" style="2" customWidth="1"/>
    <col min="1037" max="1037" width="8.5703125" style="2" customWidth="1"/>
    <col min="1038" max="1038" width="11.5703125" style="2" customWidth="1"/>
    <col min="1039" max="1039" width="8.85546875" style="2" customWidth="1"/>
    <col min="1040" max="1040" width="8.5703125" style="2" customWidth="1"/>
    <col min="1041" max="1042" width="4.42578125" style="2" customWidth="1"/>
    <col min="1043" max="1280" width="9.140625" style="2"/>
    <col min="1281" max="1281" width="6.5703125" style="2" customWidth="1"/>
    <col min="1282" max="1282" width="5.140625" style="2" customWidth="1"/>
    <col min="1283" max="1283" width="20" style="2" customWidth="1"/>
    <col min="1284" max="1284" width="8.5703125" style="2" customWidth="1"/>
    <col min="1285" max="1285" width="11.7109375" style="2" customWidth="1"/>
    <col min="1286" max="1286" width="8.85546875" style="2" customWidth="1"/>
    <col min="1287" max="1287" width="8.5703125" style="2" customWidth="1"/>
    <col min="1288" max="1288" width="4.28515625" style="2" customWidth="1"/>
    <col min="1289" max="1290" width="4.42578125" style="2" customWidth="1"/>
    <col min="1291" max="1291" width="5.28515625" style="2" customWidth="1"/>
    <col min="1292" max="1292" width="20" style="2" customWidth="1"/>
    <col min="1293" max="1293" width="8.5703125" style="2" customWidth="1"/>
    <col min="1294" max="1294" width="11.5703125" style="2" customWidth="1"/>
    <col min="1295" max="1295" width="8.85546875" style="2" customWidth="1"/>
    <col min="1296" max="1296" width="8.5703125" style="2" customWidth="1"/>
    <col min="1297" max="1298" width="4.42578125" style="2" customWidth="1"/>
    <col min="1299" max="1536" width="9.140625" style="2"/>
    <col min="1537" max="1537" width="6.5703125" style="2" customWidth="1"/>
    <col min="1538" max="1538" width="5.140625" style="2" customWidth="1"/>
    <col min="1539" max="1539" width="20" style="2" customWidth="1"/>
    <col min="1540" max="1540" width="8.5703125" style="2" customWidth="1"/>
    <col min="1541" max="1541" width="11.7109375" style="2" customWidth="1"/>
    <col min="1542" max="1542" width="8.85546875" style="2" customWidth="1"/>
    <col min="1543" max="1543" width="8.5703125" style="2" customWidth="1"/>
    <col min="1544" max="1544" width="4.28515625" style="2" customWidth="1"/>
    <col min="1545" max="1546" width="4.42578125" style="2" customWidth="1"/>
    <col min="1547" max="1547" width="5.28515625" style="2" customWidth="1"/>
    <col min="1548" max="1548" width="20" style="2" customWidth="1"/>
    <col min="1549" max="1549" width="8.5703125" style="2" customWidth="1"/>
    <col min="1550" max="1550" width="11.5703125" style="2" customWidth="1"/>
    <col min="1551" max="1551" width="8.85546875" style="2" customWidth="1"/>
    <col min="1552" max="1552" width="8.5703125" style="2" customWidth="1"/>
    <col min="1553" max="1554" width="4.42578125" style="2" customWidth="1"/>
    <col min="1555" max="1792" width="9.140625" style="2"/>
    <col min="1793" max="1793" width="6.5703125" style="2" customWidth="1"/>
    <col min="1794" max="1794" width="5.140625" style="2" customWidth="1"/>
    <col min="1795" max="1795" width="20" style="2" customWidth="1"/>
    <col min="1796" max="1796" width="8.5703125" style="2" customWidth="1"/>
    <col min="1797" max="1797" width="11.7109375" style="2" customWidth="1"/>
    <col min="1798" max="1798" width="8.85546875" style="2" customWidth="1"/>
    <col min="1799" max="1799" width="8.5703125" style="2" customWidth="1"/>
    <col min="1800" max="1800" width="4.28515625" style="2" customWidth="1"/>
    <col min="1801" max="1802" width="4.42578125" style="2" customWidth="1"/>
    <col min="1803" max="1803" width="5.28515625" style="2" customWidth="1"/>
    <col min="1804" max="1804" width="20" style="2" customWidth="1"/>
    <col min="1805" max="1805" width="8.5703125" style="2" customWidth="1"/>
    <col min="1806" max="1806" width="11.5703125" style="2" customWidth="1"/>
    <col min="1807" max="1807" width="8.85546875" style="2" customWidth="1"/>
    <col min="1808" max="1808" width="8.5703125" style="2" customWidth="1"/>
    <col min="1809" max="1810" width="4.42578125" style="2" customWidth="1"/>
    <col min="1811" max="2048" width="9.140625" style="2"/>
    <col min="2049" max="2049" width="6.5703125" style="2" customWidth="1"/>
    <col min="2050" max="2050" width="5.140625" style="2" customWidth="1"/>
    <col min="2051" max="2051" width="20" style="2" customWidth="1"/>
    <col min="2052" max="2052" width="8.5703125" style="2" customWidth="1"/>
    <col min="2053" max="2053" width="11.7109375" style="2" customWidth="1"/>
    <col min="2054" max="2054" width="8.85546875" style="2" customWidth="1"/>
    <col min="2055" max="2055" width="8.5703125" style="2" customWidth="1"/>
    <col min="2056" max="2056" width="4.28515625" style="2" customWidth="1"/>
    <col min="2057" max="2058" width="4.42578125" style="2" customWidth="1"/>
    <col min="2059" max="2059" width="5.28515625" style="2" customWidth="1"/>
    <col min="2060" max="2060" width="20" style="2" customWidth="1"/>
    <col min="2061" max="2061" width="8.5703125" style="2" customWidth="1"/>
    <col min="2062" max="2062" width="11.5703125" style="2" customWidth="1"/>
    <col min="2063" max="2063" width="8.85546875" style="2" customWidth="1"/>
    <col min="2064" max="2064" width="8.5703125" style="2" customWidth="1"/>
    <col min="2065" max="2066" width="4.42578125" style="2" customWidth="1"/>
    <col min="2067" max="2304" width="9.140625" style="2"/>
    <col min="2305" max="2305" width="6.5703125" style="2" customWidth="1"/>
    <col min="2306" max="2306" width="5.140625" style="2" customWidth="1"/>
    <col min="2307" max="2307" width="20" style="2" customWidth="1"/>
    <col min="2308" max="2308" width="8.5703125" style="2" customWidth="1"/>
    <col min="2309" max="2309" width="11.7109375" style="2" customWidth="1"/>
    <col min="2310" max="2310" width="8.85546875" style="2" customWidth="1"/>
    <col min="2311" max="2311" width="8.5703125" style="2" customWidth="1"/>
    <col min="2312" max="2312" width="4.28515625" style="2" customWidth="1"/>
    <col min="2313" max="2314" width="4.42578125" style="2" customWidth="1"/>
    <col min="2315" max="2315" width="5.28515625" style="2" customWidth="1"/>
    <col min="2316" max="2316" width="20" style="2" customWidth="1"/>
    <col min="2317" max="2317" width="8.5703125" style="2" customWidth="1"/>
    <col min="2318" max="2318" width="11.5703125" style="2" customWidth="1"/>
    <col min="2319" max="2319" width="8.85546875" style="2" customWidth="1"/>
    <col min="2320" max="2320" width="8.5703125" style="2" customWidth="1"/>
    <col min="2321" max="2322" width="4.42578125" style="2" customWidth="1"/>
    <col min="2323" max="2560" width="9.140625" style="2"/>
    <col min="2561" max="2561" width="6.5703125" style="2" customWidth="1"/>
    <col min="2562" max="2562" width="5.140625" style="2" customWidth="1"/>
    <col min="2563" max="2563" width="20" style="2" customWidth="1"/>
    <col min="2564" max="2564" width="8.5703125" style="2" customWidth="1"/>
    <col min="2565" max="2565" width="11.7109375" style="2" customWidth="1"/>
    <col min="2566" max="2566" width="8.85546875" style="2" customWidth="1"/>
    <col min="2567" max="2567" width="8.5703125" style="2" customWidth="1"/>
    <col min="2568" max="2568" width="4.28515625" style="2" customWidth="1"/>
    <col min="2569" max="2570" width="4.42578125" style="2" customWidth="1"/>
    <col min="2571" max="2571" width="5.28515625" style="2" customWidth="1"/>
    <col min="2572" max="2572" width="20" style="2" customWidth="1"/>
    <col min="2573" max="2573" width="8.5703125" style="2" customWidth="1"/>
    <col min="2574" max="2574" width="11.5703125" style="2" customWidth="1"/>
    <col min="2575" max="2575" width="8.85546875" style="2" customWidth="1"/>
    <col min="2576" max="2576" width="8.5703125" style="2" customWidth="1"/>
    <col min="2577" max="2578" width="4.42578125" style="2" customWidth="1"/>
    <col min="2579" max="2816" width="9.140625" style="2"/>
    <col min="2817" max="2817" width="6.5703125" style="2" customWidth="1"/>
    <col min="2818" max="2818" width="5.140625" style="2" customWidth="1"/>
    <col min="2819" max="2819" width="20" style="2" customWidth="1"/>
    <col min="2820" max="2820" width="8.5703125" style="2" customWidth="1"/>
    <col min="2821" max="2821" width="11.7109375" style="2" customWidth="1"/>
    <col min="2822" max="2822" width="8.85546875" style="2" customWidth="1"/>
    <col min="2823" max="2823" width="8.5703125" style="2" customWidth="1"/>
    <col min="2824" max="2824" width="4.28515625" style="2" customWidth="1"/>
    <col min="2825" max="2826" width="4.42578125" style="2" customWidth="1"/>
    <col min="2827" max="2827" width="5.28515625" style="2" customWidth="1"/>
    <col min="2828" max="2828" width="20" style="2" customWidth="1"/>
    <col min="2829" max="2829" width="8.5703125" style="2" customWidth="1"/>
    <col min="2830" max="2830" width="11.5703125" style="2" customWidth="1"/>
    <col min="2831" max="2831" width="8.85546875" style="2" customWidth="1"/>
    <col min="2832" max="2832" width="8.5703125" style="2" customWidth="1"/>
    <col min="2833" max="2834" width="4.42578125" style="2" customWidth="1"/>
    <col min="2835" max="3072" width="9.140625" style="2"/>
    <col min="3073" max="3073" width="6.5703125" style="2" customWidth="1"/>
    <col min="3074" max="3074" width="5.140625" style="2" customWidth="1"/>
    <col min="3075" max="3075" width="20" style="2" customWidth="1"/>
    <col min="3076" max="3076" width="8.5703125" style="2" customWidth="1"/>
    <col min="3077" max="3077" width="11.7109375" style="2" customWidth="1"/>
    <col min="3078" max="3078" width="8.85546875" style="2" customWidth="1"/>
    <col min="3079" max="3079" width="8.5703125" style="2" customWidth="1"/>
    <col min="3080" max="3080" width="4.28515625" style="2" customWidth="1"/>
    <col min="3081" max="3082" width="4.42578125" style="2" customWidth="1"/>
    <col min="3083" max="3083" width="5.28515625" style="2" customWidth="1"/>
    <col min="3084" max="3084" width="20" style="2" customWidth="1"/>
    <col min="3085" max="3085" width="8.5703125" style="2" customWidth="1"/>
    <col min="3086" max="3086" width="11.5703125" style="2" customWidth="1"/>
    <col min="3087" max="3087" width="8.85546875" style="2" customWidth="1"/>
    <col min="3088" max="3088" width="8.5703125" style="2" customWidth="1"/>
    <col min="3089" max="3090" width="4.42578125" style="2" customWidth="1"/>
    <col min="3091" max="3328" width="9.140625" style="2"/>
    <col min="3329" max="3329" width="6.5703125" style="2" customWidth="1"/>
    <col min="3330" max="3330" width="5.140625" style="2" customWidth="1"/>
    <col min="3331" max="3331" width="20" style="2" customWidth="1"/>
    <col min="3332" max="3332" width="8.5703125" style="2" customWidth="1"/>
    <col min="3333" max="3333" width="11.7109375" style="2" customWidth="1"/>
    <col min="3334" max="3334" width="8.85546875" style="2" customWidth="1"/>
    <col min="3335" max="3335" width="8.5703125" style="2" customWidth="1"/>
    <col min="3336" max="3336" width="4.28515625" style="2" customWidth="1"/>
    <col min="3337" max="3338" width="4.42578125" style="2" customWidth="1"/>
    <col min="3339" max="3339" width="5.28515625" style="2" customWidth="1"/>
    <col min="3340" max="3340" width="20" style="2" customWidth="1"/>
    <col min="3341" max="3341" width="8.5703125" style="2" customWidth="1"/>
    <col min="3342" max="3342" width="11.5703125" style="2" customWidth="1"/>
    <col min="3343" max="3343" width="8.85546875" style="2" customWidth="1"/>
    <col min="3344" max="3344" width="8.5703125" style="2" customWidth="1"/>
    <col min="3345" max="3346" width="4.42578125" style="2" customWidth="1"/>
    <col min="3347" max="3584" width="9.140625" style="2"/>
    <col min="3585" max="3585" width="6.5703125" style="2" customWidth="1"/>
    <col min="3586" max="3586" width="5.140625" style="2" customWidth="1"/>
    <col min="3587" max="3587" width="20" style="2" customWidth="1"/>
    <col min="3588" max="3588" width="8.5703125" style="2" customWidth="1"/>
    <col min="3589" max="3589" width="11.7109375" style="2" customWidth="1"/>
    <col min="3590" max="3590" width="8.85546875" style="2" customWidth="1"/>
    <col min="3591" max="3591" width="8.5703125" style="2" customWidth="1"/>
    <col min="3592" max="3592" width="4.28515625" style="2" customWidth="1"/>
    <col min="3593" max="3594" width="4.42578125" style="2" customWidth="1"/>
    <col min="3595" max="3595" width="5.28515625" style="2" customWidth="1"/>
    <col min="3596" max="3596" width="20" style="2" customWidth="1"/>
    <col min="3597" max="3597" width="8.5703125" style="2" customWidth="1"/>
    <col min="3598" max="3598" width="11.5703125" style="2" customWidth="1"/>
    <col min="3599" max="3599" width="8.85546875" style="2" customWidth="1"/>
    <col min="3600" max="3600" width="8.5703125" style="2" customWidth="1"/>
    <col min="3601" max="3602" width="4.42578125" style="2" customWidth="1"/>
    <col min="3603" max="3840" width="9.140625" style="2"/>
    <col min="3841" max="3841" width="6.5703125" style="2" customWidth="1"/>
    <col min="3842" max="3842" width="5.140625" style="2" customWidth="1"/>
    <col min="3843" max="3843" width="20" style="2" customWidth="1"/>
    <col min="3844" max="3844" width="8.5703125" style="2" customWidth="1"/>
    <col min="3845" max="3845" width="11.7109375" style="2" customWidth="1"/>
    <col min="3846" max="3846" width="8.85546875" style="2" customWidth="1"/>
    <col min="3847" max="3847" width="8.5703125" style="2" customWidth="1"/>
    <col min="3848" max="3848" width="4.28515625" style="2" customWidth="1"/>
    <col min="3849" max="3850" width="4.42578125" style="2" customWidth="1"/>
    <col min="3851" max="3851" width="5.28515625" style="2" customWidth="1"/>
    <col min="3852" max="3852" width="20" style="2" customWidth="1"/>
    <col min="3853" max="3853" width="8.5703125" style="2" customWidth="1"/>
    <col min="3854" max="3854" width="11.5703125" style="2" customWidth="1"/>
    <col min="3855" max="3855" width="8.85546875" style="2" customWidth="1"/>
    <col min="3856" max="3856" width="8.5703125" style="2" customWidth="1"/>
    <col min="3857" max="3858" width="4.42578125" style="2" customWidth="1"/>
    <col min="3859" max="4096" width="9.140625" style="2"/>
    <col min="4097" max="4097" width="6.5703125" style="2" customWidth="1"/>
    <col min="4098" max="4098" width="5.140625" style="2" customWidth="1"/>
    <col min="4099" max="4099" width="20" style="2" customWidth="1"/>
    <col min="4100" max="4100" width="8.5703125" style="2" customWidth="1"/>
    <col min="4101" max="4101" width="11.7109375" style="2" customWidth="1"/>
    <col min="4102" max="4102" width="8.85546875" style="2" customWidth="1"/>
    <col min="4103" max="4103" width="8.5703125" style="2" customWidth="1"/>
    <col min="4104" max="4104" width="4.28515625" style="2" customWidth="1"/>
    <col min="4105" max="4106" width="4.42578125" style="2" customWidth="1"/>
    <col min="4107" max="4107" width="5.28515625" style="2" customWidth="1"/>
    <col min="4108" max="4108" width="20" style="2" customWidth="1"/>
    <col min="4109" max="4109" width="8.5703125" style="2" customWidth="1"/>
    <col min="4110" max="4110" width="11.5703125" style="2" customWidth="1"/>
    <col min="4111" max="4111" width="8.85546875" style="2" customWidth="1"/>
    <col min="4112" max="4112" width="8.5703125" style="2" customWidth="1"/>
    <col min="4113" max="4114" width="4.42578125" style="2" customWidth="1"/>
    <col min="4115" max="4352" width="9.140625" style="2"/>
    <col min="4353" max="4353" width="6.5703125" style="2" customWidth="1"/>
    <col min="4354" max="4354" width="5.140625" style="2" customWidth="1"/>
    <col min="4355" max="4355" width="20" style="2" customWidth="1"/>
    <col min="4356" max="4356" width="8.5703125" style="2" customWidth="1"/>
    <col min="4357" max="4357" width="11.7109375" style="2" customWidth="1"/>
    <col min="4358" max="4358" width="8.85546875" style="2" customWidth="1"/>
    <col min="4359" max="4359" width="8.5703125" style="2" customWidth="1"/>
    <col min="4360" max="4360" width="4.28515625" style="2" customWidth="1"/>
    <col min="4361" max="4362" width="4.42578125" style="2" customWidth="1"/>
    <col min="4363" max="4363" width="5.28515625" style="2" customWidth="1"/>
    <col min="4364" max="4364" width="20" style="2" customWidth="1"/>
    <col min="4365" max="4365" width="8.5703125" style="2" customWidth="1"/>
    <col min="4366" max="4366" width="11.5703125" style="2" customWidth="1"/>
    <col min="4367" max="4367" width="8.85546875" style="2" customWidth="1"/>
    <col min="4368" max="4368" width="8.5703125" style="2" customWidth="1"/>
    <col min="4369" max="4370" width="4.42578125" style="2" customWidth="1"/>
    <col min="4371" max="4608" width="9.140625" style="2"/>
    <col min="4609" max="4609" width="6.5703125" style="2" customWidth="1"/>
    <col min="4610" max="4610" width="5.140625" style="2" customWidth="1"/>
    <col min="4611" max="4611" width="20" style="2" customWidth="1"/>
    <col min="4612" max="4612" width="8.5703125" style="2" customWidth="1"/>
    <col min="4613" max="4613" width="11.7109375" style="2" customWidth="1"/>
    <col min="4614" max="4614" width="8.85546875" style="2" customWidth="1"/>
    <col min="4615" max="4615" width="8.5703125" style="2" customWidth="1"/>
    <col min="4616" max="4616" width="4.28515625" style="2" customWidth="1"/>
    <col min="4617" max="4618" width="4.42578125" style="2" customWidth="1"/>
    <col min="4619" max="4619" width="5.28515625" style="2" customWidth="1"/>
    <col min="4620" max="4620" width="20" style="2" customWidth="1"/>
    <col min="4621" max="4621" width="8.5703125" style="2" customWidth="1"/>
    <col min="4622" max="4622" width="11.5703125" style="2" customWidth="1"/>
    <col min="4623" max="4623" width="8.85546875" style="2" customWidth="1"/>
    <col min="4624" max="4624" width="8.5703125" style="2" customWidth="1"/>
    <col min="4625" max="4626" width="4.42578125" style="2" customWidth="1"/>
    <col min="4627" max="4864" width="9.140625" style="2"/>
    <col min="4865" max="4865" width="6.5703125" style="2" customWidth="1"/>
    <col min="4866" max="4866" width="5.140625" style="2" customWidth="1"/>
    <col min="4867" max="4867" width="20" style="2" customWidth="1"/>
    <col min="4868" max="4868" width="8.5703125" style="2" customWidth="1"/>
    <col min="4869" max="4869" width="11.7109375" style="2" customWidth="1"/>
    <col min="4870" max="4870" width="8.85546875" style="2" customWidth="1"/>
    <col min="4871" max="4871" width="8.5703125" style="2" customWidth="1"/>
    <col min="4872" max="4872" width="4.28515625" style="2" customWidth="1"/>
    <col min="4873" max="4874" width="4.42578125" style="2" customWidth="1"/>
    <col min="4875" max="4875" width="5.28515625" style="2" customWidth="1"/>
    <col min="4876" max="4876" width="20" style="2" customWidth="1"/>
    <col min="4877" max="4877" width="8.5703125" style="2" customWidth="1"/>
    <col min="4878" max="4878" width="11.5703125" style="2" customWidth="1"/>
    <col min="4879" max="4879" width="8.85546875" style="2" customWidth="1"/>
    <col min="4880" max="4880" width="8.5703125" style="2" customWidth="1"/>
    <col min="4881" max="4882" width="4.42578125" style="2" customWidth="1"/>
    <col min="4883" max="5120" width="9.140625" style="2"/>
    <col min="5121" max="5121" width="6.5703125" style="2" customWidth="1"/>
    <col min="5122" max="5122" width="5.140625" style="2" customWidth="1"/>
    <col min="5123" max="5123" width="20" style="2" customWidth="1"/>
    <col min="5124" max="5124" width="8.5703125" style="2" customWidth="1"/>
    <col min="5125" max="5125" width="11.7109375" style="2" customWidth="1"/>
    <col min="5126" max="5126" width="8.85546875" style="2" customWidth="1"/>
    <col min="5127" max="5127" width="8.5703125" style="2" customWidth="1"/>
    <col min="5128" max="5128" width="4.28515625" style="2" customWidth="1"/>
    <col min="5129" max="5130" width="4.42578125" style="2" customWidth="1"/>
    <col min="5131" max="5131" width="5.28515625" style="2" customWidth="1"/>
    <col min="5132" max="5132" width="20" style="2" customWidth="1"/>
    <col min="5133" max="5133" width="8.5703125" style="2" customWidth="1"/>
    <col min="5134" max="5134" width="11.5703125" style="2" customWidth="1"/>
    <col min="5135" max="5135" width="8.85546875" style="2" customWidth="1"/>
    <col min="5136" max="5136" width="8.5703125" style="2" customWidth="1"/>
    <col min="5137" max="5138" width="4.42578125" style="2" customWidth="1"/>
    <col min="5139" max="5376" width="9.140625" style="2"/>
    <col min="5377" max="5377" width="6.5703125" style="2" customWidth="1"/>
    <col min="5378" max="5378" width="5.140625" style="2" customWidth="1"/>
    <col min="5379" max="5379" width="20" style="2" customWidth="1"/>
    <col min="5380" max="5380" width="8.5703125" style="2" customWidth="1"/>
    <col min="5381" max="5381" width="11.7109375" style="2" customWidth="1"/>
    <col min="5382" max="5382" width="8.85546875" style="2" customWidth="1"/>
    <col min="5383" max="5383" width="8.5703125" style="2" customWidth="1"/>
    <col min="5384" max="5384" width="4.28515625" style="2" customWidth="1"/>
    <col min="5385" max="5386" width="4.42578125" style="2" customWidth="1"/>
    <col min="5387" max="5387" width="5.28515625" style="2" customWidth="1"/>
    <col min="5388" max="5388" width="20" style="2" customWidth="1"/>
    <col min="5389" max="5389" width="8.5703125" style="2" customWidth="1"/>
    <col min="5390" max="5390" width="11.5703125" style="2" customWidth="1"/>
    <col min="5391" max="5391" width="8.85546875" style="2" customWidth="1"/>
    <col min="5392" max="5392" width="8.5703125" style="2" customWidth="1"/>
    <col min="5393" max="5394" width="4.42578125" style="2" customWidth="1"/>
    <col min="5395" max="5632" width="9.140625" style="2"/>
    <col min="5633" max="5633" width="6.5703125" style="2" customWidth="1"/>
    <col min="5634" max="5634" width="5.140625" style="2" customWidth="1"/>
    <col min="5635" max="5635" width="20" style="2" customWidth="1"/>
    <col min="5636" max="5636" width="8.5703125" style="2" customWidth="1"/>
    <col min="5637" max="5637" width="11.7109375" style="2" customWidth="1"/>
    <col min="5638" max="5638" width="8.85546875" style="2" customWidth="1"/>
    <col min="5639" max="5639" width="8.5703125" style="2" customWidth="1"/>
    <col min="5640" max="5640" width="4.28515625" style="2" customWidth="1"/>
    <col min="5641" max="5642" width="4.42578125" style="2" customWidth="1"/>
    <col min="5643" max="5643" width="5.28515625" style="2" customWidth="1"/>
    <col min="5644" max="5644" width="20" style="2" customWidth="1"/>
    <col min="5645" max="5645" width="8.5703125" style="2" customWidth="1"/>
    <col min="5646" max="5646" width="11.5703125" style="2" customWidth="1"/>
    <col min="5647" max="5647" width="8.85546875" style="2" customWidth="1"/>
    <col min="5648" max="5648" width="8.5703125" style="2" customWidth="1"/>
    <col min="5649" max="5650" width="4.42578125" style="2" customWidth="1"/>
    <col min="5651" max="5888" width="9.140625" style="2"/>
    <col min="5889" max="5889" width="6.5703125" style="2" customWidth="1"/>
    <col min="5890" max="5890" width="5.140625" style="2" customWidth="1"/>
    <col min="5891" max="5891" width="20" style="2" customWidth="1"/>
    <col min="5892" max="5892" width="8.5703125" style="2" customWidth="1"/>
    <col min="5893" max="5893" width="11.7109375" style="2" customWidth="1"/>
    <col min="5894" max="5894" width="8.85546875" style="2" customWidth="1"/>
    <col min="5895" max="5895" width="8.5703125" style="2" customWidth="1"/>
    <col min="5896" max="5896" width="4.28515625" style="2" customWidth="1"/>
    <col min="5897" max="5898" width="4.42578125" style="2" customWidth="1"/>
    <col min="5899" max="5899" width="5.28515625" style="2" customWidth="1"/>
    <col min="5900" max="5900" width="20" style="2" customWidth="1"/>
    <col min="5901" max="5901" width="8.5703125" style="2" customWidth="1"/>
    <col min="5902" max="5902" width="11.5703125" style="2" customWidth="1"/>
    <col min="5903" max="5903" width="8.85546875" style="2" customWidth="1"/>
    <col min="5904" max="5904" width="8.5703125" style="2" customWidth="1"/>
    <col min="5905" max="5906" width="4.42578125" style="2" customWidth="1"/>
    <col min="5907" max="6144" width="9.140625" style="2"/>
    <col min="6145" max="6145" width="6.5703125" style="2" customWidth="1"/>
    <col min="6146" max="6146" width="5.140625" style="2" customWidth="1"/>
    <col min="6147" max="6147" width="20" style="2" customWidth="1"/>
    <col min="6148" max="6148" width="8.5703125" style="2" customWidth="1"/>
    <col min="6149" max="6149" width="11.7109375" style="2" customWidth="1"/>
    <col min="6150" max="6150" width="8.85546875" style="2" customWidth="1"/>
    <col min="6151" max="6151" width="8.5703125" style="2" customWidth="1"/>
    <col min="6152" max="6152" width="4.28515625" style="2" customWidth="1"/>
    <col min="6153" max="6154" width="4.42578125" style="2" customWidth="1"/>
    <col min="6155" max="6155" width="5.28515625" style="2" customWidth="1"/>
    <col min="6156" max="6156" width="20" style="2" customWidth="1"/>
    <col min="6157" max="6157" width="8.5703125" style="2" customWidth="1"/>
    <col min="6158" max="6158" width="11.5703125" style="2" customWidth="1"/>
    <col min="6159" max="6159" width="8.85546875" style="2" customWidth="1"/>
    <col min="6160" max="6160" width="8.5703125" style="2" customWidth="1"/>
    <col min="6161" max="6162" width="4.42578125" style="2" customWidth="1"/>
    <col min="6163" max="6400" width="9.140625" style="2"/>
    <col min="6401" max="6401" width="6.5703125" style="2" customWidth="1"/>
    <col min="6402" max="6402" width="5.140625" style="2" customWidth="1"/>
    <col min="6403" max="6403" width="20" style="2" customWidth="1"/>
    <col min="6404" max="6404" width="8.5703125" style="2" customWidth="1"/>
    <col min="6405" max="6405" width="11.7109375" style="2" customWidth="1"/>
    <col min="6406" max="6406" width="8.85546875" style="2" customWidth="1"/>
    <col min="6407" max="6407" width="8.5703125" style="2" customWidth="1"/>
    <col min="6408" max="6408" width="4.28515625" style="2" customWidth="1"/>
    <col min="6409" max="6410" width="4.42578125" style="2" customWidth="1"/>
    <col min="6411" max="6411" width="5.28515625" style="2" customWidth="1"/>
    <col min="6412" max="6412" width="20" style="2" customWidth="1"/>
    <col min="6413" max="6413" width="8.5703125" style="2" customWidth="1"/>
    <col min="6414" max="6414" width="11.5703125" style="2" customWidth="1"/>
    <col min="6415" max="6415" width="8.85546875" style="2" customWidth="1"/>
    <col min="6416" max="6416" width="8.5703125" style="2" customWidth="1"/>
    <col min="6417" max="6418" width="4.42578125" style="2" customWidth="1"/>
    <col min="6419" max="6656" width="9.140625" style="2"/>
    <col min="6657" max="6657" width="6.5703125" style="2" customWidth="1"/>
    <col min="6658" max="6658" width="5.140625" style="2" customWidth="1"/>
    <col min="6659" max="6659" width="20" style="2" customWidth="1"/>
    <col min="6660" max="6660" width="8.5703125" style="2" customWidth="1"/>
    <col min="6661" max="6661" width="11.7109375" style="2" customWidth="1"/>
    <col min="6662" max="6662" width="8.85546875" style="2" customWidth="1"/>
    <col min="6663" max="6663" width="8.5703125" style="2" customWidth="1"/>
    <col min="6664" max="6664" width="4.28515625" style="2" customWidth="1"/>
    <col min="6665" max="6666" width="4.42578125" style="2" customWidth="1"/>
    <col min="6667" max="6667" width="5.28515625" style="2" customWidth="1"/>
    <col min="6668" max="6668" width="20" style="2" customWidth="1"/>
    <col min="6669" max="6669" width="8.5703125" style="2" customWidth="1"/>
    <col min="6670" max="6670" width="11.5703125" style="2" customWidth="1"/>
    <col min="6671" max="6671" width="8.85546875" style="2" customWidth="1"/>
    <col min="6672" max="6672" width="8.5703125" style="2" customWidth="1"/>
    <col min="6673" max="6674" width="4.42578125" style="2" customWidth="1"/>
    <col min="6675" max="6912" width="9.140625" style="2"/>
    <col min="6913" max="6913" width="6.5703125" style="2" customWidth="1"/>
    <col min="6914" max="6914" width="5.140625" style="2" customWidth="1"/>
    <col min="6915" max="6915" width="20" style="2" customWidth="1"/>
    <col min="6916" max="6916" width="8.5703125" style="2" customWidth="1"/>
    <col min="6917" max="6917" width="11.7109375" style="2" customWidth="1"/>
    <col min="6918" max="6918" width="8.85546875" style="2" customWidth="1"/>
    <col min="6919" max="6919" width="8.5703125" style="2" customWidth="1"/>
    <col min="6920" max="6920" width="4.28515625" style="2" customWidth="1"/>
    <col min="6921" max="6922" width="4.42578125" style="2" customWidth="1"/>
    <col min="6923" max="6923" width="5.28515625" style="2" customWidth="1"/>
    <col min="6924" max="6924" width="20" style="2" customWidth="1"/>
    <col min="6925" max="6925" width="8.5703125" style="2" customWidth="1"/>
    <col min="6926" max="6926" width="11.5703125" style="2" customWidth="1"/>
    <col min="6927" max="6927" width="8.85546875" style="2" customWidth="1"/>
    <col min="6928" max="6928" width="8.5703125" style="2" customWidth="1"/>
    <col min="6929" max="6930" width="4.42578125" style="2" customWidth="1"/>
    <col min="6931" max="7168" width="9.140625" style="2"/>
    <col min="7169" max="7169" width="6.5703125" style="2" customWidth="1"/>
    <col min="7170" max="7170" width="5.140625" style="2" customWidth="1"/>
    <col min="7171" max="7171" width="20" style="2" customWidth="1"/>
    <col min="7172" max="7172" width="8.5703125" style="2" customWidth="1"/>
    <col min="7173" max="7173" width="11.7109375" style="2" customWidth="1"/>
    <col min="7174" max="7174" width="8.85546875" style="2" customWidth="1"/>
    <col min="7175" max="7175" width="8.5703125" style="2" customWidth="1"/>
    <col min="7176" max="7176" width="4.28515625" style="2" customWidth="1"/>
    <col min="7177" max="7178" width="4.42578125" style="2" customWidth="1"/>
    <col min="7179" max="7179" width="5.28515625" style="2" customWidth="1"/>
    <col min="7180" max="7180" width="20" style="2" customWidth="1"/>
    <col min="7181" max="7181" width="8.5703125" style="2" customWidth="1"/>
    <col min="7182" max="7182" width="11.5703125" style="2" customWidth="1"/>
    <col min="7183" max="7183" width="8.85546875" style="2" customWidth="1"/>
    <col min="7184" max="7184" width="8.5703125" style="2" customWidth="1"/>
    <col min="7185" max="7186" width="4.42578125" style="2" customWidth="1"/>
    <col min="7187" max="7424" width="9.140625" style="2"/>
    <col min="7425" max="7425" width="6.5703125" style="2" customWidth="1"/>
    <col min="7426" max="7426" width="5.140625" style="2" customWidth="1"/>
    <col min="7427" max="7427" width="20" style="2" customWidth="1"/>
    <col min="7428" max="7428" width="8.5703125" style="2" customWidth="1"/>
    <col min="7429" max="7429" width="11.7109375" style="2" customWidth="1"/>
    <col min="7430" max="7430" width="8.85546875" style="2" customWidth="1"/>
    <col min="7431" max="7431" width="8.5703125" style="2" customWidth="1"/>
    <col min="7432" max="7432" width="4.28515625" style="2" customWidth="1"/>
    <col min="7433" max="7434" width="4.42578125" style="2" customWidth="1"/>
    <col min="7435" max="7435" width="5.28515625" style="2" customWidth="1"/>
    <col min="7436" max="7436" width="20" style="2" customWidth="1"/>
    <col min="7437" max="7437" width="8.5703125" style="2" customWidth="1"/>
    <col min="7438" max="7438" width="11.5703125" style="2" customWidth="1"/>
    <col min="7439" max="7439" width="8.85546875" style="2" customWidth="1"/>
    <col min="7440" max="7440" width="8.5703125" style="2" customWidth="1"/>
    <col min="7441" max="7442" width="4.42578125" style="2" customWidth="1"/>
    <col min="7443" max="7680" width="9.140625" style="2"/>
    <col min="7681" max="7681" width="6.5703125" style="2" customWidth="1"/>
    <col min="7682" max="7682" width="5.140625" style="2" customWidth="1"/>
    <col min="7683" max="7683" width="20" style="2" customWidth="1"/>
    <col min="7684" max="7684" width="8.5703125" style="2" customWidth="1"/>
    <col min="7685" max="7685" width="11.7109375" style="2" customWidth="1"/>
    <col min="7686" max="7686" width="8.85546875" style="2" customWidth="1"/>
    <col min="7687" max="7687" width="8.5703125" style="2" customWidth="1"/>
    <col min="7688" max="7688" width="4.28515625" style="2" customWidth="1"/>
    <col min="7689" max="7690" width="4.42578125" style="2" customWidth="1"/>
    <col min="7691" max="7691" width="5.28515625" style="2" customWidth="1"/>
    <col min="7692" max="7692" width="20" style="2" customWidth="1"/>
    <col min="7693" max="7693" width="8.5703125" style="2" customWidth="1"/>
    <col min="7694" max="7694" width="11.5703125" style="2" customWidth="1"/>
    <col min="7695" max="7695" width="8.85546875" style="2" customWidth="1"/>
    <col min="7696" max="7696" width="8.5703125" style="2" customWidth="1"/>
    <col min="7697" max="7698" width="4.42578125" style="2" customWidth="1"/>
    <col min="7699" max="7936" width="9.140625" style="2"/>
    <col min="7937" max="7937" width="6.5703125" style="2" customWidth="1"/>
    <col min="7938" max="7938" width="5.140625" style="2" customWidth="1"/>
    <col min="7939" max="7939" width="20" style="2" customWidth="1"/>
    <col min="7940" max="7940" width="8.5703125" style="2" customWidth="1"/>
    <col min="7941" max="7941" width="11.7109375" style="2" customWidth="1"/>
    <col min="7942" max="7942" width="8.85546875" style="2" customWidth="1"/>
    <col min="7943" max="7943" width="8.5703125" style="2" customWidth="1"/>
    <col min="7944" max="7944" width="4.28515625" style="2" customWidth="1"/>
    <col min="7945" max="7946" width="4.42578125" style="2" customWidth="1"/>
    <col min="7947" max="7947" width="5.28515625" style="2" customWidth="1"/>
    <col min="7948" max="7948" width="20" style="2" customWidth="1"/>
    <col min="7949" max="7949" width="8.5703125" style="2" customWidth="1"/>
    <col min="7950" max="7950" width="11.5703125" style="2" customWidth="1"/>
    <col min="7951" max="7951" width="8.85546875" style="2" customWidth="1"/>
    <col min="7952" max="7952" width="8.5703125" style="2" customWidth="1"/>
    <col min="7953" max="7954" width="4.42578125" style="2" customWidth="1"/>
    <col min="7955" max="8192" width="9.140625" style="2"/>
    <col min="8193" max="8193" width="6.5703125" style="2" customWidth="1"/>
    <col min="8194" max="8194" width="5.140625" style="2" customWidth="1"/>
    <col min="8195" max="8195" width="20" style="2" customWidth="1"/>
    <col min="8196" max="8196" width="8.5703125" style="2" customWidth="1"/>
    <col min="8197" max="8197" width="11.7109375" style="2" customWidth="1"/>
    <col min="8198" max="8198" width="8.85546875" style="2" customWidth="1"/>
    <col min="8199" max="8199" width="8.5703125" style="2" customWidth="1"/>
    <col min="8200" max="8200" width="4.28515625" style="2" customWidth="1"/>
    <col min="8201" max="8202" width="4.42578125" style="2" customWidth="1"/>
    <col min="8203" max="8203" width="5.28515625" style="2" customWidth="1"/>
    <col min="8204" max="8204" width="20" style="2" customWidth="1"/>
    <col min="8205" max="8205" width="8.5703125" style="2" customWidth="1"/>
    <col min="8206" max="8206" width="11.5703125" style="2" customWidth="1"/>
    <col min="8207" max="8207" width="8.85546875" style="2" customWidth="1"/>
    <col min="8208" max="8208" width="8.5703125" style="2" customWidth="1"/>
    <col min="8209" max="8210" width="4.42578125" style="2" customWidth="1"/>
    <col min="8211" max="8448" width="9.140625" style="2"/>
    <col min="8449" max="8449" width="6.5703125" style="2" customWidth="1"/>
    <col min="8450" max="8450" width="5.140625" style="2" customWidth="1"/>
    <col min="8451" max="8451" width="20" style="2" customWidth="1"/>
    <col min="8452" max="8452" width="8.5703125" style="2" customWidth="1"/>
    <col min="8453" max="8453" width="11.7109375" style="2" customWidth="1"/>
    <col min="8454" max="8454" width="8.85546875" style="2" customWidth="1"/>
    <col min="8455" max="8455" width="8.5703125" style="2" customWidth="1"/>
    <col min="8456" max="8456" width="4.28515625" style="2" customWidth="1"/>
    <col min="8457" max="8458" width="4.42578125" style="2" customWidth="1"/>
    <col min="8459" max="8459" width="5.28515625" style="2" customWidth="1"/>
    <col min="8460" max="8460" width="20" style="2" customWidth="1"/>
    <col min="8461" max="8461" width="8.5703125" style="2" customWidth="1"/>
    <col min="8462" max="8462" width="11.5703125" style="2" customWidth="1"/>
    <col min="8463" max="8463" width="8.85546875" style="2" customWidth="1"/>
    <col min="8464" max="8464" width="8.5703125" style="2" customWidth="1"/>
    <col min="8465" max="8466" width="4.42578125" style="2" customWidth="1"/>
    <col min="8467" max="8704" width="9.140625" style="2"/>
    <col min="8705" max="8705" width="6.5703125" style="2" customWidth="1"/>
    <col min="8706" max="8706" width="5.140625" style="2" customWidth="1"/>
    <col min="8707" max="8707" width="20" style="2" customWidth="1"/>
    <col min="8708" max="8708" width="8.5703125" style="2" customWidth="1"/>
    <col min="8709" max="8709" width="11.7109375" style="2" customWidth="1"/>
    <col min="8710" max="8710" width="8.85546875" style="2" customWidth="1"/>
    <col min="8711" max="8711" width="8.5703125" style="2" customWidth="1"/>
    <col min="8712" max="8712" width="4.28515625" style="2" customWidth="1"/>
    <col min="8713" max="8714" width="4.42578125" style="2" customWidth="1"/>
    <col min="8715" max="8715" width="5.28515625" style="2" customWidth="1"/>
    <col min="8716" max="8716" width="20" style="2" customWidth="1"/>
    <col min="8717" max="8717" width="8.5703125" style="2" customWidth="1"/>
    <col min="8718" max="8718" width="11.5703125" style="2" customWidth="1"/>
    <col min="8719" max="8719" width="8.85546875" style="2" customWidth="1"/>
    <col min="8720" max="8720" width="8.5703125" style="2" customWidth="1"/>
    <col min="8721" max="8722" width="4.42578125" style="2" customWidth="1"/>
    <col min="8723" max="8960" width="9.140625" style="2"/>
    <col min="8961" max="8961" width="6.5703125" style="2" customWidth="1"/>
    <col min="8962" max="8962" width="5.140625" style="2" customWidth="1"/>
    <col min="8963" max="8963" width="20" style="2" customWidth="1"/>
    <col min="8964" max="8964" width="8.5703125" style="2" customWidth="1"/>
    <col min="8965" max="8965" width="11.7109375" style="2" customWidth="1"/>
    <col min="8966" max="8966" width="8.85546875" style="2" customWidth="1"/>
    <col min="8967" max="8967" width="8.5703125" style="2" customWidth="1"/>
    <col min="8968" max="8968" width="4.28515625" style="2" customWidth="1"/>
    <col min="8969" max="8970" width="4.42578125" style="2" customWidth="1"/>
    <col min="8971" max="8971" width="5.28515625" style="2" customWidth="1"/>
    <col min="8972" max="8972" width="20" style="2" customWidth="1"/>
    <col min="8973" max="8973" width="8.5703125" style="2" customWidth="1"/>
    <col min="8974" max="8974" width="11.5703125" style="2" customWidth="1"/>
    <col min="8975" max="8975" width="8.85546875" style="2" customWidth="1"/>
    <col min="8976" max="8976" width="8.5703125" style="2" customWidth="1"/>
    <col min="8977" max="8978" width="4.42578125" style="2" customWidth="1"/>
    <col min="8979" max="9216" width="9.140625" style="2"/>
    <col min="9217" max="9217" width="6.5703125" style="2" customWidth="1"/>
    <col min="9218" max="9218" width="5.140625" style="2" customWidth="1"/>
    <col min="9219" max="9219" width="20" style="2" customWidth="1"/>
    <col min="9220" max="9220" width="8.5703125" style="2" customWidth="1"/>
    <col min="9221" max="9221" width="11.7109375" style="2" customWidth="1"/>
    <col min="9222" max="9222" width="8.85546875" style="2" customWidth="1"/>
    <col min="9223" max="9223" width="8.5703125" style="2" customWidth="1"/>
    <col min="9224" max="9224" width="4.28515625" style="2" customWidth="1"/>
    <col min="9225" max="9226" width="4.42578125" style="2" customWidth="1"/>
    <col min="9227" max="9227" width="5.28515625" style="2" customWidth="1"/>
    <col min="9228" max="9228" width="20" style="2" customWidth="1"/>
    <col min="9229" max="9229" width="8.5703125" style="2" customWidth="1"/>
    <col min="9230" max="9230" width="11.5703125" style="2" customWidth="1"/>
    <col min="9231" max="9231" width="8.85546875" style="2" customWidth="1"/>
    <col min="9232" max="9232" width="8.5703125" style="2" customWidth="1"/>
    <col min="9233" max="9234" width="4.42578125" style="2" customWidth="1"/>
    <col min="9235" max="9472" width="9.140625" style="2"/>
    <col min="9473" max="9473" width="6.5703125" style="2" customWidth="1"/>
    <col min="9474" max="9474" width="5.140625" style="2" customWidth="1"/>
    <col min="9475" max="9475" width="20" style="2" customWidth="1"/>
    <col min="9476" max="9476" width="8.5703125" style="2" customWidth="1"/>
    <col min="9477" max="9477" width="11.7109375" style="2" customWidth="1"/>
    <col min="9478" max="9478" width="8.85546875" style="2" customWidth="1"/>
    <col min="9479" max="9479" width="8.5703125" style="2" customWidth="1"/>
    <col min="9480" max="9480" width="4.28515625" style="2" customWidth="1"/>
    <col min="9481" max="9482" width="4.42578125" style="2" customWidth="1"/>
    <col min="9483" max="9483" width="5.28515625" style="2" customWidth="1"/>
    <col min="9484" max="9484" width="20" style="2" customWidth="1"/>
    <col min="9485" max="9485" width="8.5703125" style="2" customWidth="1"/>
    <col min="9486" max="9486" width="11.5703125" style="2" customWidth="1"/>
    <col min="9487" max="9487" width="8.85546875" style="2" customWidth="1"/>
    <col min="9488" max="9488" width="8.5703125" style="2" customWidth="1"/>
    <col min="9489" max="9490" width="4.42578125" style="2" customWidth="1"/>
    <col min="9491" max="9728" width="9.140625" style="2"/>
    <col min="9729" max="9729" width="6.5703125" style="2" customWidth="1"/>
    <col min="9730" max="9730" width="5.140625" style="2" customWidth="1"/>
    <col min="9731" max="9731" width="20" style="2" customWidth="1"/>
    <col min="9732" max="9732" width="8.5703125" style="2" customWidth="1"/>
    <col min="9733" max="9733" width="11.7109375" style="2" customWidth="1"/>
    <col min="9734" max="9734" width="8.85546875" style="2" customWidth="1"/>
    <col min="9735" max="9735" width="8.5703125" style="2" customWidth="1"/>
    <col min="9736" max="9736" width="4.28515625" style="2" customWidth="1"/>
    <col min="9737" max="9738" width="4.42578125" style="2" customWidth="1"/>
    <col min="9739" max="9739" width="5.28515625" style="2" customWidth="1"/>
    <col min="9740" max="9740" width="20" style="2" customWidth="1"/>
    <col min="9741" max="9741" width="8.5703125" style="2" customWidth="1"/>
    <col min="9742" max="9742" width="11.5703125" style="2" customWidth="1"/>
    <col min="9743" max="9743" width="8.85546875" style="2" customWidth="1"/>
    <col min="9744" max="9744" width="8.5703125" style="2" customWidth="1"/>
    <col min="9745" max="9746" width="4.42578125" style="2" customWidth="1"/>
    <col min="9747" max="9984" width="9.140625" style="2"/>
    <col min="9985" max="9985" width="6.5703125" style="2" customWidth="1"/>
    <col min="9986" max="9986" width="5.140625" style="2" customWidth="1"/>
    <col min="9987" max="9987" width="20" style="2" customWidth="1"/>
    <col min="9988" max="9988" width="8.5703125" style="2" customWidth="1"/>
    <col min="9989" max="9989" width="11.7109375" style="2" customWidth="1"/>
    <col min="9990" max="9990" width="8.85546875" style="2" customWidth="1"/>
    <col min="9991" max="9991" width="8.5703125" style="2" customWidth="1"/>
    <col min="9992" max="9992" width="4.28515625" style="2" customWidth="1"/>
    <col min="9993" max="9994" width="4.42578125" style="2" customWidth="1"/>
    <col min="9995" max="9995" width="5.28515625" style="2" customWidth="1"/>
    <col min="9996" max="9996" width="20" style="2" customWidth="1"/>
    <col min="9997" max="9997" width="8.5703125" style="2" customWidth="1"/>
    <col min="9998" max="9998" width="11.5703125" style="2" customWidth="1"/>
    <col min="9999" max="9999" width="8.85546875" style="2" customWidth="1"/>
    <col min="10000" max="10000" width="8.5703125" style="2" customWidth="1"/>
    <col min="10001" max="10002" width="4.42578125" style="2" customWidth="1"/>
    <col min="10003" max="10240" width="9.140625" style="2"/>
    <col min="10241" max="10241" width="6.5703125" style="2" customWidth="1"/>
    <col min="10242" max="10242" width="5.140625" style="2" customWidth="1"/>
    <col min="10243" max="10243" width="20" style="2" customWidth="1"/>
    <col min="10244" max="10244" width="8.5703125" style="2" customWidth="1"/>
    <col min="10245" max="10245" width="11.7109375" style="2" customWidth="1"/>
    <col min="10246" max="10246" width="8.85546875" style="2" customWidth="1"/>
    <col min="10247" max="10247" width="8.5703125" style="2" customWidth="1"/>
    <col min="10248" max="10248" width="4.28515625" style="2" customWidth="1"/>
    <col min="10249" max="10250" width="4.42578125" style="2" customWidth="1"/>
    <col min="10251" max="10251" width="5.28515625" style="2" customWidth="1"/>
    <col min="10252" max="10252" width="20" style="2" customWidth="1"/>
    <col min="10253" max="10253" width="8.5703125" style="2" customWidth="1"/>
    <col min="10254" max="10254" width="11.5703125" style="2" customWidth="1"/>
    <col min="10255" max="10255" width="8.85546875" style="2" customWidth="1"/>
    <col min="10256" max="10256" width="8.5703125" style="2" customWidth="1"/>
    <col min="10257" max="10258" width="4.42578125" style="2" customWidth="1"/>
    <col min="10259" max="10496" width="9.140625" style="2"/>
    <col min="10497" max="10497" width="6.5703125" style="2" customWidth="1"/>
    <col min="10498" max="10498" width="5.140625" style="2" customWidth="1"/>
    <col min="10499" max="10499" width="20" style="2" customWidth="1"/>
    <col min="10500" max="10500" width="8.5703125" style="2" customWidth="1"/>
    <col min="10501" max="10501" width="11.7109375" style="2" customWidth="1"/>
    <col min="10502" max="10502" width="8.85546875" style="2" customWidth="1"/>
    <col min="10503" max="10503" width="8.5703125" style="2" customWidth="1"/>
    <col min="10504" max="10504" width="4.28515625" style="2" customWidth="1"/>
    <col min="10505" max="10506" width="4.42578125" style="2" customWidth="1"/>
    <col min="10507" max="10507" width="5.28515625" style="2" customWidth="1"/>
    <col min="10508" max="10508" width="20" style="2" customWidth="1"/>
    <col min="10509" max="10509" width="8.5703125" style="2" customWidth="1"/>
    <col min="10510" max="10510" width="11.5703125" style="2" customWidth="1"/>
    <col min="10511" max="10511" width="8.85546875" style="2" customWidth="1"/>
    <col min="10512" max="10512" width="8.5703125" style="2" customWidth="1"/>
    <col min="10513" max="10514" width="4.42578125" style="2" customWidth="1"/>
    <col min="10515" max="10752" width="9.140625" style="2"/>
    <col min="10753" max="10753" width="6.5703125" style="2" customWidth="1"/>
    <col min="10754" max="10754" width="5.140625" style="2" customWidth="1"/>
    <col min="10755" max="10755" width="20" style="2" customWidth="1"/>
    <col min="10756" max="10756" width="8.5703125" style="2" customWidth="1"/>
    <col min="10757" max="10757" width="11.7109375" style="2" customWidth="1"/>
    <col min="10758" max="10758" width="8.85546875" style="2" customWidth="1"/>
    <col min="10759" max="10759" width="8.5703125" style="2" customWidth="1"/>
    <col min="10760" max="10760" width="4.28515625" style="2" customWidth="1"/>
    <col min="10761" max="10762" width="4.42578125" style="2" customWidth="1"/>
    <col min="10763" max="10763" width="5.28515625" style="2" customWidth="1"/>
    <col min="10764" max="10764" width="20" style="2" customWidth="1"/>
    <col min="10765" max="10765" width="8.5703125" style="2" customWidth="1"/>
    <col min="10766" max="10766" width="11.5703125" style="2" customWidth="1"/>
    <col min="10767" max="10767" width="8.85546875" style="2" customWidth="1"/>
    <col min="10768" max="10768" width="8.5703125" style="2" customWidth="1"/>
    <col min="10769" max="10770" width="4.42578125" style="2" customWidth="1"/>
    <col min="10771" max="11008" width="9.140625" style="2"/>
    <col min="11009" max="11009" width="6.5703125" style="2" customWidth="1"/>
    <col min="11010" max="11010" width="5.140625" style="2" customWidth="1"/>
    <col min="11011" max="11011" width="20" style="2" customWidth="1"/>
    <col min="11012" max="11012" width="8.5703125" style="2" customWidth="1"/>
    <col min="11013" max="11013" width="11.7109375" style="2" customWidth="1"/>
    <col min="11014" max="11014" width="8.85546875" style="2" customWidth="1"/>
    <col min="11015" max="11015" width="8.5703125" style="2" customWidth="1"/>
    <col min="11016" max="11016" width="4.28515625" style="2" customWidth="1"/>
    <col min="11017" max="11018" width="4.42578125" style="2" customWidth="1"/>
    <col min="11019" max="11019" width="5.28515625" style="2" customWidth="1"/>
    <col min="11020" max="11020" width="20" style="2" customWidth="1"/>
    <col min="11021" max="11021" width="8.5703125" style="2" customWidth="1"/>
    <col min="11022" max="11022" width="11.5703125" style="2" customWidth="1"/>
    <col min="11023" max="11023" width="8.85546875" style="2" customWidth="1"/>
    <col min="11024" max="11024" width="8.5703125" style="2" customWidth="1"/>
    <col min="11025" max="11026" width="4.42578125" style="2" customWidth="1"/>
    <col min="11027" max="11264" width="9.140625" style="2"/>
    <col min="11265" max="11265" width="6.5703125" style="2" customWidth="1"/>
    <col min="11266" max="11266" width="5.140625" style="2" customWidth="1"/>
    <col min="11267" max="11267" width="20" style="2" customWidth="1"/>
    <col min="11268" max="11268" width="8.5703125" style="2" customWidth="1"/>
    <col min="11269" max="11269" width="11.7109375" style="2" customWidth="1"/>
    <col min="11270" max="11270" width="8.85546875" style="2" customWidth="1"/>
    <col min="11271" max="11271" width="8.5703125" style="2" customWidth="1"/>
    <col min="11272" max="11272" width="4.28515625" style="2" customWidth="1"/>
    <col min="11273" max="11274" width="4.42578125" style="2" customWidth="1"/>
    <col min="11275" max="11275" width="5.28515625" style="2" customWidth="1"/>
    <col min="11276" max="11276" width="20" style="2" customWidth="1"/>
    <col min="11277" max="11277" width="8.5703125" style="2" customWidth="1"/>
    <col min="11278" max="11278" width="11.5703125" style="2" customWidth="1"/>
    <col min="11279" max="11279" width="8.85546875" style="2" customWidth="1"/>
    <col min="11280" max="11280" width="8.5703125" style="2" customWidth="1"/>
    <col min="11281" max="11282" width="4.42578125" style="2" customWidth="1"/>
    <col min="11283" max="11520" width="9.140625" style="2"/>
    <col min="11521" max="11521" width="6.5703125" style="2" customWidth="1"/>
    <col min="11522" max="11522" width="5.140625" style="2" customWidth="1"/>
    <col min="11523" max="11523" width="20" style="2" customWidth="1"/>
    <col min="11524" max="11524" width="8.5703125" style="2" customWidth="1"/>
    <col min="11525" max="11525" width="11.7109375" style="2" customWidth="1"/>
    <col min="11526" max="11526" width="8.85546875" style="2" customWidth="1"/>
    <col min="11527" max="11527" width="8.5703125" style="2" customWidth="1"/>
    <col min="11528" max="11528" width="4.28515625" style="2" customWidth="1"/>
    <col min="11529" max="11530" width="4.42578125" style="2" customWidth="1"/>
    <col min="11531" max="11531" width="5.28515625" style="2" customWidth="1"/>
    <col min="11532" max="11532" width="20" style="2" customWidth="1"/>
    <col min="11533" max="11533" width="8.5703125" style="2" customWidth="1"/>
    <col min="11534" max="11534" width="11.5703125" style="2" customWidth="1"/>
    <col min="11535" max="11535" width="8.85546875" style="2" customWidth="1"/>
    <col min="11536" max="11536" width="8.5703125" style="2" customWidth="1"/>
    <col min="11537" max="11538" width="4.42578125" style="2" customWidth="1"/>
    <col min="11539" max="11776" width="9.140625" style="2"/>
    <col min="11777" max="11777" width="6.5703125" style="2" customWidth="1"/>
    <col min="11778" max="11778" width="5.140625" style="2" customWidth="1"/>
    <col min="11779" max="11779" width="20" style="2" customWidth="1"/>
    <col min="11780" max="11780" width="8.5703125" style="2" customWidth="1"/>
    <col min="11781" max="11781" width="11.7109375" style="2" customWidth="1"/>
    <col min="11782" max="11782" width="8.85546875" style="2" customWidth="1"/>
    <col min="11783" max="11783" width="8.5703125" style="2" customWidth="1"/>
    <col min="11784" max="11784" width="4.28515625" style="2" customWidth="1"/>
    <col min="11785" max="11786" width="4.42578125" style="2" customWidth="1"/>
    <col min="11787" max="11787" width="5.28515625" style="2" customWidth="1"/>
    <col min="11788" max="11788" width="20" style="2" customWidth="1"/>
    <col min="11789" max="11789" width="8.5703125" style="2" customWidth="1"/>
    <col min="11790" max="11790" width="11.5703125" style="2" customWidth="1"/>
    <col min="11791" max="11791" width="8.85546875" style="2" customWidth="1"/>
    <col min="11792" max="11792" width="8.5703125" style="2" customWidth="1"/>
    <col min="11793" max="11794" width="4.42578125" style="2" customWidth="1"/>
    <col min="11795" max="12032" width="9.140625" style="2"/>
    <col min="12033" max="12033" width="6.5703125" style="2" customWidth="1"/>
    <col min="12034" max="12034" width="5.140625" style="2" customWidth="1"/>
    <col min="12035" max="12035" width="20" style="2" customWidth="1"/>
    <col min="12036" max="12036" width="8.5703125" style="2" customWidth="1"/>
    <col min="12037" max="12037" width="11.7109375" style="2" customWidth="1"/>
    <col min="12038" max="12038" width="8.85546875" style="2" customWidth="1"/>
    <col min="12039" max="12039" width="8.5703125" style="2" customWidth="1"/>
    <col min="12040" max="12040" width="4.28515625" style="2" customWidth="1"/>
    <col min="12041" max="12042" width="4.42578125" style="2" customWidth="1"/>
    <col min="12043" max="12043" width="5.28515625" style="2" customWidth="1"/>
    <col min="12044" max="12044" width="20" style="2" customWidth="1"/>
    <col min="12045" max="12045" width="8.5703125" style="2" customWidth="1"/>
    <col min="12046" max="12046" width="11.5703125" style="2" customWidth="1"/>
    <col min="12047" max="12047" width="8.85546875" style="2" customWidth="1"/>
    <col min="12048" max="12048" width="8.5703125" style="2" customWidth="1"/>
    <col min="12049" max="12050" width="4.42578125" style="2" customWidth="1"/>
    <col min="12051" max="12288" width="9.140625" style="2"/>
    <col min="12289" max="12289" width="6.5703125" style="2" customWidth="1"/>
    <col min="12290" max="12290" width="5.140625" style="2" customWidth="1"/>
    <col min="12291" max="12291" width="20" style="2" customWidth="1"/>
    <col min="12292" max="12292" width="8.5703125" style="2" customWidth="1"/>
    <col min="12293" max="12293" width="11.7109375" style="2" customWidth="1"/>
    <col min="12294" max="12294" width="8.85546875" style="2" customWidth="1"/>
    <col min="12295" max="12295" width="8.5703125" style="2" customWidth="1"/>
    <col min="12296" max="12296" width="4.28515625" style="2" customWidth="1"/>
    <col min="12297" max="12298" width="4.42578125" style="2" customWidth="1"/>
    <col min="12299" max="12299" width="5.28515625" style="2" customWidth="1"/>
    <col min="12300" max="12300" width="20" style="2" customWidth="1"/>
    <col min="12301" max="12301" width="8.5703125" style="2" customWidth="1"/>
    <col min="12302" max="12302" width="11.5703125" style="2" customWidth="1"/>
    <col min="12303" max="12303" width="8.85546875" style="2" customWidth="1"/>
    <col min="12304" max="12304" width="8.5703125" style="2" customWidth="1"/>
    <col min="12305" max="12306" width="4.42578125" style="2" customWidth="1"/>
    <col min="12307" max="12544" width="9.140625" style="2"/>
    <col min="12545" max="12545" width="6.5703125" style="2" customWidth="1"/>
    <col min="12546" max="12546" width="5.140625" style="2" customWidth="1"/>
    <col min="12547" max="12547" width="20" style="2" customWidth="1"/>
    <col min="12548" max="12548" width="8.5703125" style="2" customWidth="1"/>
    <col min="12549" max="12549" width="11.7109375" style="2" customWidth="1"/>
    <col min="12550" max="12550" width="8.85546875" style="2" customWidth="1"/>
    <col min="12551" max="12551" width="8.5703125" style="2" customWidth="1"/>
    <col min="12552" max="12552" width="4.28515625" style="2" customWidth="1"/>
    <col min="12553" max="12554" width="4.42578125" style="2" customWidth="1"/>
    <col min="12555" max="12555" width="5.28515625" style="2" customWidth="1"/>
    <col min="12556" max="12556" width="20" style="2" customWidth="1"/>
    <col min="12557" max="12557" width="8.5703125" style="2" customWidth="1"/>
    <col min="12558" max="12558" width="11.5703125" style="2" customWidth="1"/>
    <col min="12559" max="12559" width="8.85546875" style="2" customWidth="1"/>
    <col min="12560" max="12560" width="8.5703125" style="2" customWidth="1"/>
    <col min="12561" max="12562" width="4.42578125" style="2" customWidth="1"/>
    <col min="12563" max="12800" width="9.140625" style="2"/>
    <col min="12801" max="12801" width="6.5703125" style="2" customWidth="1"/>
    <col min="12802" max="12802" width="5.140625" style="2" customWidth="1"/>
    <col min="12803" max="12803" width="20" style="2" customWidth="1"/>
    <col min="12804" max="12804" width="8.5703125" style="2" customWidth="1"/>
    <col min="12805" max="12805" width="11.7109375" style="2" customWidth="1"/>
    <col min="12806" max="12806" width="8.85546875" style="2" customWidth="1"/>
    <col min="12807" max="12807" width="8.5703125" style="2" customWidth="1"/>
    <col min="12808" max="12808" width="4.28515625" style="2" customWidth="1"/>
    <col min="12809" max="12810" width="4.42578125" style="2" customWidth="1"/>
    <col min="12811" max="12811" width="5.28515625" style="2" customWidth="1"/>
    <col min="12812" max="12812" width="20" style="2" customWidth="1"/>
    <col min="12813" max="12813" width="8.5703125" style="2" customWidth="1"/>
    <col min="12814" max="12814" width="11.5703125" style="2" customWidth="1"/>
    <col min="12815" max="12815" width="8.85546875" style="2" customWidth="1"/>
    <col min="12816" max="12816" width="8.5703125" style="2" customWidth="1"/>
    <col min="12817" max="12818" width="4.42578125" style="2" customWidth="1"/>
    <col min="12819" max="13056" width="9.140625" style="2"/>
    <col min="13057" max="13057" width="6.5703125" style="2" customWidth="1"/>
    <col min="13058" max="13058" width="5.140625" style="2" customWidth="1"/>
    <col min="13059" max="13059" width="20" style="2" customWidth="1"/>
    <col min="13060" max="13060" width="8.5703125" style="2" customWidth="1"/>
    <col min="13061" max="13061" width="11.7109375" style="2" customWidth="1"/>
    <col min="13062" max="13062" width="8.85546875" style="2" customWidth="1"/>
    <col min="13063" max="13063" width="8.5703125" style="2" customWidth="1"/>
    <col min="13064" max="13064" width="4.28515625" style="2" customWidth="1"/>
    <col min="13065" max="13066" width="4.42578125" style="2" customWidth="1"/>
    <col min="13067" max="13067" width="5.28515625" style="2" customWidth="1"/>
    <col min="13068" max="13068" width="20" style="2" customWidth="1"/>
    <col min="13069" max="13069" width="8.5703125" style="2" customWidth="1"/>
    <col min="13070" max="13070" width="11.5703125" style="2" customWidth="1"/>
    <col min="13071" max="13071" width="8.85546875" style="2" customWidth="1"/>
    <col min="13072" max="13072" width="8.5703125" style="2" customWidth="1"/>
    <col min="13073" max="13074" width="4.42578125" style="2" customWidth="1"/>
    <col min="13075" max="13312" width="9.140625" style="2"/>
    <col min="13313" max="13313" width="6.5703125" style="2" customWidth="1"/>
    <col min="13314" max="13314" width="5.140625" style="2" customWidth="1"/>
    <col min="13315" max="13315" width="20" style="2" customWidth="1"/>
    <col min="13316" max="13316" width="8.5703125" style="2" customWidth="1"/>
    <col min="13317" max="13317" width="11.7109375" style="2" customWidth="1"/>
    <col min="13318" max="13318" width="8.85546875" style="2" customWidth="1"/>
    <col min="13319" max="13319" width="8.5703125" style="2" customWidth="1"/>
    <col min="13320" max="13320" width="4.28515625" style="2" customWidth="1"/>
    <col min="13321" max="13322" width="4.42578125" style="2" customWidth="1"/>
    <col min="13323" max="13323" width="5.28515625" style="2" customWidth="1"/>
    <col min="13324" max="13324" width="20" style="2" customWidth="1"/>
    <col min="13325" max="13325" width="8.5703125" style="2" customWidth="1"/>
    <col min="13326" max="13326" width="11.5703125" style="2" customWidth="1"/>
    <col min="13327" max="13327" width="8.85546875" style="2" customWidth="1"/>
    <col min="13328" max="13328" width="8.5703125" style="2" customWidth="1"/>
    <col min="13329" max="13330" width="4.42578125" style="2" customWidth="1"/>
    <col min="13331" max="13568" width="9.140625" style="2"/>
    <col min="13569" max="13569" width="6.5703125" style="2" customWidth="1"/>
    <col min="13570" max="13570" width="5.140625" style="2" customWidth="1"/>
    <col min="13571" max="13571" width="20" style="2" customWidth="1"/>
    <col min="13572" max="13572" width="8.5703125" style="2" customWidth="1"/>
    <col min="13573" max="13573" width="11.7109375" style="2" customWidth="1"/>
    <col min="13574" max="13574" width="8.85546875" style="2" customWidth="1"/>
    <col min="13575" max="13575" width="8.5703125" style="2" customWidth="1"/>
    <col min="13576" max="13576" width="4.28515625" style="2" customWidth="1"/>
    <col min="13577" max="13578" width="4.42578125" style="2" customWidth="1"/>
    <col min="13579" max="13579" width="5.28515625" style="2" customWidth="1"/>
    <col min="13580" max="13580" width="20" style="2" customWidth="1"/>
    <col min="13581" max="13581" width="8.5703125" style="2" customWidth="1"/>
    <col min="13582" max="13582" width="11.5703125" style="2" customWidth="1"/>
    <col min="13583" max="13583" width="8.85546875" style="2" customWidth="1"/>
    <col min="13584" max="13584" width="8.5703125" style="2" customWidth="1"/>
    <col min="13585" max="13586" width="4.42578125" style="2" customWidth="1"/>
    <col min="13587" max="13824" width="9.140625" style="2"/>
    <col min="13825" max="13825" width="6.5703125" style="2" customWidth="1"/>
    <col min="13826" max="13826" width="5.140625" style="2" customWidth="1"/>
    <col min="13827" max="13827" width="20" style="2" customWidth="1"/>
    <col min="13828" max="13828" width="8.5703125" style="2" customWidth="1"/>
    <col min="13829" max="13829" width="11.7109375" style="2" customWidth="1"/>
    <col min="13830" max="13830" width="8.85546875" style="2" customWidth="1"/>
    <col min="13831" max="13831" width="8.5703125" style="2" customWidth="1"/>
    <col min="13832" max="13832" width="4.28515625" style="2" customWidth="1"/>
    <col min="13833" max="13834" width="4.42578125" style="2" customWidth="1"/>
    <col min="13835" max="13835" width="5.28515625" style="2" customWidth="1"/>
    <col min="13836" max="13836" width="20" style="2" customWidth="1"/>
    <col min="13837" max="13837" width="8.5703125" style="2" customWidth="1"/>
    <col min="13838" max="13838" width="11.5703125" style="2" customWidth="1"/>
    <col min="13839" max="13839" width="8.85546875" style="2" customWidth="1"/>
    <col min="13840" max="13840" width="8.5703125" style="2" customWidth="1"/>
    <col min="13841" max="13842" width="4.42578125" style="2" customWidth="1"/>
    <col min="13843" max="14080" width="9.140625" style="2"/>
    <col min="14081" max="14081" width="6.5703125" style="2" customWidth="1"/>
    <col min="14082" max="14082" width="5.140625" style="2" customWidth="1"/>
    <col min="14083" max="14083" width="20" style="2" customWidth="1"/>
    <col min="14084" max="14084" width="8.5703125" style="2" customWidth="1"/>
    <col min="14085" max="14085" width="11.7109375" style="2" customWidth="1"/>
    <col min="14086" max="14086" width="8.85546875" style="2" customWidth="1"/>
    <col min="14087" max="14087" width="8.5703125" style="2" customWidth="1"/>
    <col min="14088" max="14088" width="4.28515625" style="2" customWidth="1"/>
    <col min="14089" max="14090" width="4.42578125" style="2" customWidth="1"/>
    <col min="14091" max="14091" width="5.28515625" style="2" customWidth="1"/>
    <col min="14092" max="14092" width="20" style="2" customWidth="1"/>
    <col min="14093" max="14093" width="8.5703125" style="2" customWidth="1"/>
    <col min="14094" max="14094" width="11.5703125" style="2" customWidth="1"/>
    <col min="14095" max="14095" width="8.85546875" style="2" customWidth="1"/>
    <col min="14096" max="14096" width="8.5703125" style="2" customWidth="1"/>
    <col min="14097" max="14098" width="4.42578125" style="2" customWidth="1"/>
    <col min="14099" max="14336" width="9.140625" style="2"/>
    <col min="14337" max="14337" width="6.5703125" style="2" customWidth="1"/>
    <col min="14338" max="14338" width="5.140625" style="2" customWidth="1"/>
    <col min="14339" max="14339" width="20" style="2" customWidth="1"/>
    <col min="14340" max="14340" width="8.5703125" style="2" customWidth="1"/>
    <col min="14341" max="14341" width="11.7109375" style="2" customWidth="1"/>
    <col min="14342" max="14342" width="8.85546875" style="2" customWidth="1"/>
    <col min="14343" max="14343" width="8.5703125" style="2" customWidth="1"/>
    <col min="14344" max="14344" width="4.28515625" style="2" customWidth="1"/>
    <col min="14345" max="14346" width="4.42578125" style="2" customWidth="1"/>
    <col min="14347" max="14347" width="5.28515625" style="2" customWidth="1"/>
    <col min="14348" max="14348" width="20" style="2" customWidth="1"/>
    <col min="14349" max="14349" width="8.5703125" style="2" customWidth="1"/>
    <col min="14350" max="14350" width="11.5703125" style="2" customWidth="1"/>
    <col min="14351" max="14351" width="8.85546875" style="2" customWidth="1"/>
    <col min="14352" max="14352" width="8.5703125" style="2" customWidth="1"/>
    <col min="14353" max="14354" width="4.42578125" style="2" customWidth="1"/>
    <col min="14355" max="14592" width="9.140625" style="2"/>
    <col min="14593" max="14593" width="6.5703125" style="2" customWidth="1"/>
    <col min="14594" max="14594" width="5.140625" style="2" customWidth="1"/>
    <col min="14595" max="14595" width="20" style="2" customWidth="1"/>
    <col min="14596" max="14596" width="8.5703125" style="2" customWidth="1"/>
    <col min="14597" max="14597" width="11.7109375" style="2" customWidth="1"/>
    <col min="14598" max="14598" width="8.85546875" style="2" customWidth="1"/>
    <col min="14599" max="14599" width="8.5703125" style="2" customWidth="1"/>
    <col min="14600" max="14600" width="4.28515625" style="2" customWidth="1"/>
    <col min="14601" max="14602" width="4.42578125" style="2" customWidth="1"/>
    <col min="14603" max="14603" width="5.28515625" style="2" customWidth="1"/>
    <col min="14604" max="14604" width="20" style="2" customWidth="1"/>
    <col min="14605" max="14605" width="8.5703125" style="2" customWidth="1"/>
    <col min="14606" max="14606" width="11.5703125" style="2" customWidth="1"/>
    <col min="14607" max="14607" width="8.85546875" style="2" customWidth="1"/>
    <col min="14608" max="14608" width="8.5703125" style="2" customWidth="1"/>
    <col min="14609" max="14610" width="4.42578125" style="2" customWidth="1"/>
    <col min="14611" max="14848" width="9.140625" style="2"/>
    <col min="14849" max="14849" width="6.5703125" style="2" customWidth="1"/>
    <col min="14850" max="14850" width="5.140625" style="2" customWidth="1"/>
    <col min="14851" max="14851" width="20" style="2" customWidth="1"/>
    <col min="14852" max="14852" width="8.5703125" style="2" customWidth="1"/>
    <col min="14853" max="14853" width="11.7109375" style="2" customWidth="1"/>
    <col min="14854" max="14854" width="8.85546875" style="2" customWidth="1"/>
    <col min="14855" max="14855" width="8.5703125" style="2" customWidth="1"/>
    <col min="14856" max="14856" width="4.28515625" style="2" customWidth="1"/>
    <col min="14857" max="14858" width="4.42578125" style="2" customWidth="1"/>
    <col min="14859" max="14859" width="5.28515625" style="2" customWidth="1"/>
    <col min="14860" max="14860" width="20" style="2" customWidth="1"/>
    <col min="14861" max="14861" width="8.5703125" style="2" customWidth="1"/>
    <col min="14862" max="14862" width="11.5703125" style="2" customWidth="1"/>
    <col min="14863" max="14863" width="8.85546875" style="2" customWidth="1"/>
    <col min="14864" max="14864" width="8.5703125" style="2" customWidth="1"/>
    <col min="14865" max="14866" width="4.42578125" style="2" customWidth="1"/>
    <col min="14867" max="15104" width="9.140625" style="2"/>
    <col min="15105" max="15105" width="6.5703125" style="2" customWidth="1"/>
    <col min="15106" max="15106" width="5.140625" style="2" customWidth="1"/>
    <col min="15107" max="15107" width="20" style="2" customWidth="1"/>
    <col min="15108" max="15108" width="8.5703125" style="2" customWidth="1"/>
    <col min="15109" max="15109" width="11.7109375" style="2" customWidth="1"/>
    <col min="15110" max="15110" width="8.85546875" style="2" customWidth="1"/>
    <col min="15111" max="15111" width="8.5703125" style="2" customWidth="1"/>
    <col min="15112" max="15112" width="4.28515625" style="2" customWidth="1"/>
    <col min="15113" max="15114" width="4.42578125" style="2" customWidth="1"/>
    <col min="15115" max="15115" width="5.28515625" style="2" customWidth="1"/>
    <col min="15116" max="15116" width="20" style="2" customWidth="1"/>
    <col min="15117" max="15117" width="8.5703125" style="2" customWidth="1"/>
    <col min="15118" max="15118" width="11.5703125" style="2" customWidth="1"/>
    <col min="15119" max="15119" width="8.85546875" style="2" customWidth="1"/>
    <col min="15120" max="15120" width="8.5703125" style="2" customWidth="1"/>
    <col min="15121" max="15122" width="4.42578125" style="2" customWidth="1"/>
    <col min="15123" max="15360" width="9.140625" style="2"/>
    <col min="15361" max="15361" width="6.5703125" style="2" customWidth="1"/>
    <col min="15362" max="15362" width="5.140625" style="2" customWidth="1"/>
    <col min="15363" max="15363" width="20" style="2" customWidth="1"/>
    <col min="15364" max="15364" width="8.5703125" style="2" customWidth="1"/>
    <col min="15365" max="15365" width="11.7109375" style="2" customWidth="1"/>
    <col min="15366" max="15366" width="8.85546875" style="2" customWidth="1"/>
    <col min="15367" max="15367" width="8.5703125" style="2" customWidth="1"/>
    <col min="15368" max="15368" width="4.28515625" style="2" customWidth="1"/>
    <col min="15369" max="15370" width="4.42578125" style="2" customWidth="1"/>
    <col min="15371" max="15371" width="5.28515625" style="2" customWidth="1"/>
    <col min="15372" max="15372" width="20" style="2" customWidth="1"/>
    <col min="15373" max="15373" width="8.5703125" style="2" customWidth="1"/>
    <col min="15374" max="15374" width="11.5703125" style="2" customWidth="1"/>
    <col min="15375" max="15375" width="8.85546875" style="2" customWidth="1"/>
    <col min="15376" max="15376" width="8.5703125" style="2" customWidth="1"/>
    <col min="15377" max="15378" width="4.42578125" style="2" customWidth="1"/>
    <col min="15379" max="15616" width="9.140625" style="2"/>
    <col min="15617" max="15617" width="6.5703125" style="2" customWidth="1"/>
    <col min="15618" max="15618" width="5.140625" style="2" customWidth="1"/>
    <col min="15619" max="15619" width="20" style="2" customWidth="1"/>
    <col min="15620" max="15620" width="8.5703125" style="2" customWidth="1"/>
    <col min="15621" max="15621" width="11.7109375" style="2" customWidth="1"/>
    <col min="15622" max="15622" width="8.85546875" style="2" customWidth="1"/>
    <col min="15623" max="15623" width="8.5703125" style="2" customWidth="1"/>
    <col min="15624" max="15624" width="4.28515625" style="2" customWidth="1"/>
    <col min="15625" max="15626" width="4.42578125" style="2" customWidth="1"/>
    <col min="15627" max="15627" width="5.28515625" style="2" customWidth="1"/>
    <col min="15628" max="15628" width="20" style="2" customWidth="1"/>
    <col min="15629" max="15629" width="8.5703125" style="2" customWidth="1"/>
    <col min="15630" max="15630" width="11.5703125" style="2" customWidth="1"/>
    <col min="15631" max="15631" width="8.85546875" style="2" customWidth="1"/>
    <col min="15632" max="15632" width="8.5703125" style="2" customWidth="1"/>
    <col min="15633" max="15634" width="4.42578125" style="2" customWidth="1"/>
    <col min="15635" max="15872" width="9.140625" style="2"/>
    <col min="15873" max="15873" width="6.5703125" style="2" customWidth="1"/>
    <col min="15874" max="15874" width="5.140625" style="2" customWidth="1"/>
    <col min="15875" max="15875" width="20" style="2" customWidth="1"/>
    <col min="15876" max="15876" width="8.5703125" style="2" customWidth="1"/>
    <col min="15877" max="15877" width="11.7109375" style="2" customWidth="1"/>
    <col min="15878" max="15878" width="8.85546875" style="2" customWidth="1"/>
    <col min="15879" max="15879" width="8.5703125" style="2" customWidth="1"/>
    <col min="15880" max="15880" width="4.28515625" style="2" customWidth="1"/>
    <col min="15881" max="15882" width="4.42578125" style="2" customWidth="1"/>
    <col min="15883" max="15883" width="5.28515625" style="2" customWidth="1"/>
    <col min="15884" max="15884" width="20" style="2" customWidth="1"/>
    <col min="15885" max="15885" width="8.5703125" style="2" customWidth="1"/>
    <col min="15886" max="15886" width="11.5703125" style="2" customWidth="1"/>
    <col min="15887" max="15887" width="8.85546875" style="2" customWidth="1"/>
    <col min="15888" max="15888" width="8.5703125" style="2" customWidth="1"/>
    <col min="15889" max="15890" width="4.42578125" style="2" customWidth="1"/>
    <col min="15891" max="16128" width="9.140625" style="2"/>
    <col min="16129" max="16129" width="6.5703125" style="2" customWidth="1"/>
    <col min="16130" max="16130" width="5.140625" style="2" customWidth="1"/>
    <col min="16131" max="16131" width="20" style="2" customWidth="1"/>
    <col min="16132" max="16132" width="8.5703125" style="2" customWidth="1"/>
    <col min="16133" max="16133" width="11.7109375" style="2" customWidth="1"/>
    <col min="16134" max="16134" width="8.85546875" style="2" customWidth="1"/>
    <col min="16135" max="16135" width="8.5703125" style="2" customWidth="1"/>
    <col min="16136" max="16136" width="4.28515625" style="2" customWidth="1"/>
    <col min="16137" max="16138" width="4.42578125" style="2" customWidth="1"/>
    <col min="16139" max="16139" width="5.28515625" style="2" customWidth="1"/>
    <col min="16140" max="16140" width="20" style="2" customWidth="1"/>
    <col min="16141" max="16141" width="8.5703125" style="2" customWidth="1"/>
    <col min="16142" max="16142" width="11.5703125" style="2" customWidth="1"/>
    <col min="16143" max="16143" width="8.85546875" style="2" customWidth="1"/>
    <col min="16144" max="16144" width="8.5703125" style="2" customWidth="1"/>
    <col min="16145" max="16146" width="4.42578125" style="2" customWidth="1"/>
    <col min="16147" max="16384" width="9.140625" style="2"/>
  </cols>
  <sheetData>
    <row r="2" spans="2:18" ht="15.75" x14ac:dyDescent="0.25">
      <c r="N2" s="5"/>
    </row>
    <row r="3" spans="2:18" ht="18" x14ac:dyDescent="0.25">
      <c r="D3" s="7" t="s">
        <v>0</v>
      </c>
      <c r="M3" s="8"/>
    </row>
    <row r="4" spans="2:18" ht="18" x14ac:dyDescent="0.25">
      <c r="D4" s="7" t="s">
        <v>1</v>
      </c>
    </row>
    <row r="6" spans="2:18" s="8" customFormat="1" ht="26.25" x14ac:dyDescent="0.4">
      <c r="B6" s="9" t="s">
        <v>2</v>
      </c>
      <c r="D6" s="7"/>
      <c r="F6" s="10"/>
      <c r="G6" s="7"/>
      <c r="H6" s="11"/>
      <c r="I6" s="7"/>
      <c r="J6" s="12" t="str">
        <f>IF(ISNONTEXT('[1]Organizacija natjecanja'!H$2)=TRUE,"",'[1]Organizacija natjecanja'!H$2)</f>
        <v>Predkolo kupa skupina A</v>
      </c>
      <c r="N6" s="13" t="str">
        <f>IF(ISNONTEXT('[1]Organizacija natjecanja'!H$11)=TRUE,"",'[1]Organizacija natjecanja'!H$11)</f>
        <v>LOV RIBE UDICOM NA PLOVAK</v>
      </c>
      <c r="O6" s="10"/>
      <c r="Q6" s="14"/>
    </row>
    <row r="7" spans="2:18" s="13" customFormat="1" ht="18" x14ac:dyDescent="0.25">
      <c r="B7" s="15" t="s">
        <v>3</v>
      </c>
      <c r="D7" s="16"/>
      <c r="E7" s="16" t="str">
        <f>IF(ISNONTEXT('[1]Organizacija natjecanja'!H$4)=TRUE,"",'[1]Organizacija natjecanja'!H$4)</f>
        <v>Stara Mura Podturen st.1</v>
      </c>
      <c r="F7" s="10"/>
      <c r="G7" s="16"/>
      <c r="H7" s="17"/>
      <c r="I7" s="15" t="s">
        <v>4</v>
      </c>
      <c r="K7" s="13" t="str">
        <f>IF(ISNONTEXT('[1]Organizacija natjecanja'!H$5)=TRUE,"",'[1]Organizacija natjecanja'!H$5)</f>
        <v>27.travnja 2025.</v>
      </c>
      <c r="O7" s="10" t="s">
        <v>5</v>
      </c>
      <c r="P7" s="18" t="str">
        <f>IF(ISNONTEXT('[1]Organizacija natjecanja'!H$9)=TRUE,"",'[1]Organizacija natjecanja'!H$9)</f>
        <v>SENIORI</v>
      </c>
    </row>
    <row r="8" spans="2:18" ht="12" customHeight="1" thickBot="1" x14ac:dyDescent="0.25"/>
    <row r="9" spans="2:18" s="24" customFormat="1" ht="25.5" customHeight="1" thickBot="1" x14ac:dyDescent="0.3">
      <c r="B9" s="19" t="s">
        <v>6</v>
      </c>
      <c r="C9" s="20" t="s">
        <v>7</v>
      </c>
      <c r="D9" s="20" t="s">
        <v>8</v>
      </c>
      <c r="E9" s="20" t="s">
        <v>9</v>
      </c>
      <c r="F9" s="21" t="s">
        <v>10</v>
      </c>
      <c r="G9" s="20" t="s">
        <v>11</v>
      </c>
      <c r="H9" s="22" t="s">
        <v>12</v>
      </c>
      <c r="I9" s="23"/>
      <c r="K9" s="19" t="s">
        <v>6</v>
      </c>
      <c r="L9" s="20" t="s">
        <v>7</v>
      </c>
      <c r="M9" s="20" t="s">
        <v>8</v>
      </c>
      <c r="N9" s="20" t="s">
        <v>9</v>
      </c>
      <c r="O9" s="21" t="s">
        <v>10</v>
      </c>
      <c r="P9" s="20" t="s">
        <v>11</v>
      </c>
      <c r="Q9" s="22" t="s">
        <v>12</v>
      </c>
      <c r="R9" s="23"/>
    </row>
    <row r="10" spans="2:18" ht="12" customHeight="1" thickBot="1" x14ac:dyDescent="0.25">
      <c r="K10" s="1"/>
      <c r="M10" s="1"/>
      <c r="P10" s="1"/>
      <c r="Q10" s="4"/>
      <c r="R10" s="1"/>
    </row>
    <row r="11" spans="2:18" s="33" customFormat="1" ht="15" customHeight="1" x14ac:dyDescent="0.2">
      <c r="B11" s="25">
        <f>IF(ISNUMBER(D11)=TRUE,VLOOKUP(B16,'[1]Obračun rezultata A sektora'!$D$2:$J$51,7,0),"")</f>
        <v>10</v>
      </c>
      <c r="C11" s="26" t="str">
        <f>VLOOKUP(B16,'[1]Obračun rezultata A sektora'!$D$2:$E$51,2,FALSE)</f>
        <v>Mario Herceg</v>
      </c>
      <c r="D11" s="27">
        <f>VLOOKUP(B16,'[1]Obračun rezultata A sektora'!$D$2:$H$51,5,FALSE)</f>
        <v>4</v>
      </c>
      <c r="E11" s="28">
        <f>IF(AND(ISNUMBER(D11)=TRUE,ISNUMBER(F11)=TRUE),VLOOKUP(B16,'[1]Obračun rezultata A sektora'!$D$2:$I$51,3,FALSE),"")</f>
        <v>2292</v>
      </c>
      <c r="F11" s="29">
        <f>VLOOKUP(B16,'[1]Obračun rezultata A sektora'!D$2:$G$51,4,FALSE)</f>
        <v>2</v>
      </c>
      <c r="G11" s="30">
        <f>VLOOKUP(C11,'[1]Pojedinačni plasman'!$A$6:$G$155,7,FALSE)</f>
        <v>4</v>
      </c>
      <c r="H11" s="31">
        <f>VLOOKUP(B16,'[1]Ekipni plasman'!$B$6:$F$55,5,FALSE)</f>
        <v>1</v>
      </c>
      <c r="I11" s="32"/>
      <c r="K11" s="25" t="str">
        <f>IF(ISNUMBER(M11)=TRUE,VLOOKUP(K16,'[1]Obračun rezultata A sektora'!$D$2:$J$51,7,0),"")</f>
        <v/>
      </c>
      <c r="L11" s="26" t="str">
        <f>VLOOKUP(K16,'[1]Obračun rezultata A sektora'!$D$2:$E$51,2,FALSE)</f>
        <v/>
      </c>
      <c r="M11" s="27" t="str">
        <f>VLOOKUP(K16,'[1]Obračun rezultata A sektora'!$D$2:$H$51,5,FALSE)</f>
        <v/>
      </c>
      <c r="N11" s="28" t="str">
        <f>IF(AND(ISNUMBER(M11)=TRUE,ISNUMBER(O11)=TRUE),VLOOKUP(K16,'[1]Obračun rezultata A sektora'!$D$2:$I$51,3,FALSE),"")</f>
        <v/>
      </c>
      <c r="O11" s="29" t="str">
        <f>VLOOKUP(K16,'[1]Obračun rezultata A sektora'!D$2:$G$51,4,FALSE)</f>
        <v/>
      </c>
      <c r="P11" s="30" t="str">
        <f>VLOOKUP(L11,'[1]Pojedinačni plasman'!$A$6:$G$155,7,FALSE)</f>
        <v/>
      </c>
      <c r="Q11" s="31" t="str">
        <f>VLOOKUP(K16,'[1]Ekipni plasman'!$B$6:$F$55,5,FALSE)</f>
        <v/>
      </c>
      <c r="R11" s="32"/>
    </row>
    <row r="12" spans="2:18" s="33" customFormat="1" ht="15" customHeight="1" x14ac:dyDescent="0.2">
      <c r="B12" s="34">
        <f>IF(ISNUMBER(D12)=TRUE,VLOOKUP(B16,'[1]Obračun rezultata B sektora'!$D$2:$J$51,7,0),"")</f>
        <v>11</v>
      </c>
      <c r="C12" s="35" t="str">
        <f>VLOOKUP(B16,'[1]Obračun rezultata B sektora'!$D$2:$E$51,2,FALSE)</f>
        <v>Mihael Vrančić</v>
      </c>
      <c r="D12" s="36">
        <f>VLOOKUP(B16,'[1]Obračun rezultata B sektora'!$D$2:$H$51,5,FALSE)</f>
        <v>4</v>
      </c>
      <c r="E12" s="37">
        <f>IF(AND(ISNUMBER(D12)=TRUE,ISNUMBER(F12)=TRUE),VLOOKUP(B16,'[1]Obračun rezultata B sektora'!$D$2:$I$51,3,FALSE),"")</f>
        <v>481</v>
      </c>
      <c r="F12" s="38">
        <f>VLOOKUP(B16,'[1]Obračun rezultata B sektora'!D$2:$G$51,4,FALSE)</f>
        <v>3</v>
      </c>
      <c r="G12" s="39">
        <f>VLOOKUP(C12,'[1]Pojedinačni plasman'!$A$6:$G$155,7,FALSE)</f>
        <v>9</v>
      </c>
      <c r="H12" s="40"/>
      <c r="I12" s="41"/>
      <c r="K12" s="34" t="str">
        <f>IF(ISNUMBER(M12)=TRUE,VLOOKUP(K16,'[1]Obračun rezultata B sektora'!$D$2:$J$51,7,0),"")</f>
        <v/>
      </c>
      <c r="L12" s="35" t="str">
        <f>VLOOKUP(K16,'[1]Obračun rezultata B sektora'!$D$2:$E$51,2,FALSE)</f>
        <v/>
      </c>
      <c r="M12" s="36" t="str">
        <f>VLOOKUP(K16,'[1]Obračun rezultata B sektora'!$D$2:$H$51,5,FALSE)</f>
        <v/>
      </c>
      <c r="N12" s="37" t="str">
        <f>IF(AND(ISNUMBER(M12)=TRUE,ISNUMBER(O12)=TRUE),VLOOKUP(K16,'[1]Obračun rezultata B sektora'!$D$2:$I$51,3,FALSE),"")</f>
        <v/>
      </c>
      <c r="O12" s="38" t="str">
        <f>VLOOKUP(K16,'[1]Obračun rezultata B sektora'!D$2:$G$51,4,FALSE)</f>
        <v/>
      </c>
      <c r="P12" s="39" t="str">
        <f>VLOOKUP(L12,'[1]Pojedinačni plasman'!$A$6:$G$155,7,FALSE)</f>
        <v/>
      </c>
      <c r="Q12" s="40"/>
      <c r="R12" s="41"/>
    </row>
    <row r="13" spans="2:18" s="33" customFormat="1" ht="15" customHeight="1" x14ac:dyDescent="0.2">
      <c r="B13" s="34">
        <f>IF(ISNUMBER(D13)=TRUE,VLOOKUP(B16,'[1]Obračun rezultata C sektora'!$D$2:$J$51,7,0),"")</f>
        <v>12</v>
      </c>
      <c r="C13" s="35" t="str">
        <f>VLOOKUP(B16,'[1]Obračun rezultata C sektora'!$D$2:$E$51,2,FALSE)</f>
        <v>Damir Vrančić</v>
      </c>
      <c r="D13" s="36">
        <f>VLOOKUP(B16,'[1]Obračun rezultata C sektora'!$D$2:$H$51,5,FALSE)</f>
        <v>4</v>
      </c>
      <c r="E13" s="37">
        <f>IF(AND(ISNUMBER(D13)=TRUE,ISNUMBER(F13)=TRUE),VLOOKUP(B16,'[1]Obračun rezultata C sektora'!$D$2:$I$51,3,FALSE),"")</f>
        <v>950</v>
      </c>
      <c r="F13" s="38">
        <f>VLOOKUP(B16,'[1]Obračun rezultata C sektora'!D$2:$G$51,4,FALSE)</f>
        <v>2</v>
      </c>
      <c r="G13" s="39">
        <f>VLOOKUP(C13,'[1]Pojedinačni plasman'!$A$6:$G$155,7,FALSE)</f>
        <v>5</v>
      </c>
      <c r="H13" s="40"/>
      <c r="I13" s="41"/>
      <c r="K13" s="34" t="str">
        <f>IF(ISNUMBER(M13)=TRUE,VLOOKUP(K16,'[1]Obračun rezultata C sektora'!$D$2:$J$51,7,0),"")</f>
        <v/>
      </c>
      <c r="L13" s="35" t="str">
        <f>VLOOKUP(K16,'[1]Obračun rezultata C sektora'!$D$2:$E$51,2,FALSE)</f>
        <v/>
      </c>
      <c r="M13" s="36" t="str">
        <f>VLOOKUP(K16,'[1]Obračun rezultata C sektora'!$D$2:$H$51,5,FALSE)</f>
        <v/>
      </c>
      <c r="N13" s="37" t="str">
        <f>IF(AND(ISNUMBER(M13)=TRUE,ISNUMBER(O13)=TRUE),VLOOKUP(K16,'[1]Obračun rezultata C sektora'!$D$2:$I$51,3,FALSE),"")</f>
        <v/>
      </c>
      <c r="O13" s="38" t="str">
        <f>VLOOKUP(K16,'[1]Obračun rezultata C sektora'!D$2:$G$51,4,FALSE)</f>
        <v/>
      </c>
      <c r="P13" s="39" t="str">
        <f>VLOOKUP(L13,'[1]Pojedinačni plasman'!$A$6:$G$155,7,FALSE)</f>
        <v/>
      </c>
      <c r="Q13" s="40"/>
      <c r="R13" s="41"/>
    </row>
    <row r="14" spans="2:18" s="33" customFormat="1" ht="15" customHeight="1" x14ac:dyDescent="0.2">
      <c r="B14" s="34"/>
      <c r="C14" s="37"/>
      <c r="D14" s="36"/>
      <c r="E14" s="37"/>
      <c r="F14" s="38"/>
      <c r="G14" s="39"/>
      <c r="H14" s="40"/>
      <c r="I14" s="41"/>
      <c r="K14" s="34"/>
      <c r="L14" s="37"/>
      <c r="M14" s="36"/>
      <c r="N14" s="37"/>
      <c r="O14" s="38"/>
      <c r="P14" s="39"/>
      <c r="Q14" s="40"/>
      <c r="R14" s="41"/>
    </row>
    <row r="15" spans="2:18" s="33" customFormat="1" ht="15" customHeight="1" x14ac:dyDescent="0.2">
      <c r="B15" s="34"/>
      <c r="C15" s="37"/>
      <c r="D15" s="36"/>
      <c r="E15" s="37"/>
      <c r="F15" s="38"/>
      <c r="G15" s="39"/>
      <c r="H15" s="40"/>
      <c r="I15" s="41"/>
      <c r="K15" s="34"/>
      <c r="L15" s="37"/>
      <c r="M15" s="36"/>
      <c r="N15" s="37"/>
      <c r="O15" s="38"/>
      <c r="P15" s="39"/>
      <c r="Q15" s="40"/>
      <c r="R15" s="41"/>
    </row>
    <row r="16" spans="2:18" s="8" customFormat="1" ht="21" thickBot="1" x14ac:dyDescent="0.35">
      <c r="B16" s="42" t="str">
        <f>IF(ISNONTEXT('[1]Ekipni plasman'!$B$6)=FALSE,'[1]Ekipni plasman'!$B$6,"")</f>
        <v>Verk Križovec</v>
      </c>
      <c r="C16" s="43"/>
      <c r="D16" s="44"/>
      <c r="E16" s="45">
        <f>VLOOKUP(B16,'[1]Ekipni plasman'!$B$6:$F$55,3,FALSE)</f>
        <v>3723</v>
      </c>
      <c r="F16" s="46">
        <f>VLOOKUP(B16,'[1]Ekipni plasman'!$B$6:$F$55,2,FALSE)</f>
        <v>7</v>
      </c>
      <c r="G16" s="47"/>
      <c r="H16" s="48"/>
      <c r="I16" s="49"/>
      <c r="K16" s="42" t="str">
        <f>IF(ISNONTEXT('[1]Ekipni plasman'!$B$16)=FALSE,'[1]Ekipni plasman'!$B$16,"")</f>
        <v/>
      </c>
      <c r="L16" s="43"/>
      <c r="M16" s="44"/>
      <c r="N16" s="45" t="str">
        <f>VLOOKUP(K16,'[1]Ekipni plasman'!$B$6:$F$55,3,FALSE)</f>
        <v/>
      </c>
      <c r="O16" s="46" t="str">
        <f>VLOOKUP(K16,'[1]Ekipni plasman'!$B$6:$F$55,2,FALSE)</f>
        <v/>
      </c>
      <c r="P16" s="47"/>
      <c r="Q16" s="48"/>
      <c r="R16" s="49"/>
    </row>
    <row r="17" spans="2:18" ht="12" customHeight="1" thickBot="1" x14ac:dyDescent="0.25">
      <c r="K17" s="1"/>
      <c r="M17" s="1"/>
      <c r="P17" s="1"/>
      <c r="Q17" s="4"/>
      <c r="R17" s="1"/>
    </row>
    <row r="18" spans="2:18" s="33" customFormat="1" ht="15" customHeight="1" x14ac:dyDescent="0.2">
      <c r="B18" s="25">
        <f>IF(ISNUMBER(D18)=TRUE,VLOOKUP(B23,'[1]Obračun rezultata A sektora'!$D$2:$J$51,7,0),"")</f>
        <v>19</v>
      </c>
      <c r="C18" s="26" t="str">
        <f>VLOOKUP(B23,'[1]Obračun rezultata A sektora'!$D$2:$E$51,2,FALSE)</f>
        <v>Hrvoje Toplek</v>
      </c>
      <c r="D18" s="27">
        <f>VLOOKUP(B23,'[1]Obračun rezultata A sektora'!$D$2:$H$51,5,FALSE)</f>
        <v>7</v>
      </c>
      <c r="E18" s="28">
        <f>IF(AND(ISNUMBER(D18)=TRUE,ISNUMBER(F18)=TRUE),VLOOKUP(B23,'[1]Obračun rezultata A sektora'!$D$2:$I$51,3,FALSE),"")</f>
        <v>141</v>
      </c>
      <c r="F18" s="29">
        <f>VLOOKUP(B23,'[1]Obračun rezultata A sektora'!D$2:$G$51,4,FALSE)</f>
        <v>7</v>
      </c>
      <c r="G18" s="30">
        <f>VLOOKUP(C18,'[1]Pojedinačni plasman'!$A$6:$G$155,7,FALSE)</f>
        <v>20</v>
      </c>
      <c r="H18" s="31">
        <f>VLOOKUP(B23,'[1]Ekipni plasman'!$B$6:$F$55,5,FALSE)</f>
        <v>2</v>
      </c>
      <c r="I18" s="32"/>
      <c r="K18" s="25" t="str">
        <f>IF(ISNUMBER(M18)=TRUE,VLOOKUP(K23,'[1]Obračun rezultata A sektora'!$D$2:$J$51,7,0),"")</f>
        <v/>
      </c>
      <c r="L18" s="26" t="str">
        <f>VLOOKUP(K23,'[1]Obračun rezultata A sektora'!$D$2:$E$51,2,FALSE)</f>
        <v/>
      </c>
      <c r="M18" s="27" t="str">
        <f>VLOOKUP(K23,'[1]Obračun rezultata A sektora'!$D$2:$H$51,5,FALSE)</f>
        <v/>
      </c>
      <c r="N18" s="28" t="str">
        <f>IF(AND(ISNUMBER(M18)=TRUE,ISNUMBER(O18)=TRUE),VLOOKUP(K23,'[1]Obračun rezultata A sektora'!$D$2:$I$51,3,FALSE),"")</f>
        <v/>
      </c>
      <c r="O18" s="29" t="str">
        <f>VLOOKUP(K23,'[1]Obračun rezultata A sektora'!D$2:$G$51,4,FALSE)</f>
        <v/>
      </c>
      <c r="P18" s="30" t="str">
        <f>VLOOKUP(L18,'[1]Pojedinačni plasman'!$A$6:$G$155,7,FALSE)</f>
        <v/>
      </c>
      <c r="Q18" s="31" t="str">
        <f>VLOOKUP(K23,'[1]Ekipni plasman'!$B$6:$F$55,5,FALSE)</f>
        <v/>
      </c>
      <c r="R18" s="32"/>
    </row>
    <row r="19" spans="2:18" s="33" customFormat="1" ht="15" customHeight="1" x14ac:dyDescent="0.2">
      <c r="B19" s="34">
        <f>IF(ISNUMBER(D19)=TRUE,VLOOKUP(B23,'[1]Obračun rezultata B sektora'!$D$2:$J$51,7,0),"")</f>
        <v>20</v>
      </c>
      <c r="C19" s="35" t="str">
        <f>VLOOKUP(B23,'[1]Obračun rezultata B sektora'!$D$2:$E$51,2,FALSE)</f>
        <v>Dragutin Čeh</v>
      </c>
      <c r="D19" s="36">
        <f>VLOOKUP(B23,'[1]Obračun rezultata B sektora'!$D$2:$H$51,5,FALSE)</f>
        <v>7</v>
      </c>
      <c r="E19" s="37">
        <f>IF(AND(ISNUMBER(D19)=TRUE,ISNUMBER(F19)=TRUE),VLOOKUP(B23,'[1]Obračun rezultata B sektora'!$D$2:$I$51,3,FALSE),"")</f>
        <v>658</v>
      </c>
      <c r="F19" s="38">
        <f>VLOOKUP(B23,'[1]Obračun rezultata B sektora'!D$2:$G$51,4,FALSE)</f>
        <v>2</v>
      </c>
      <c r="G19" s="39">
        <f>VLOOKUP(C19,'[1]Pojedinačni plasman'!$A$6:$G$155,7,FALSE)</f>
        <v>6</v>
      </c>
      <c r="H19" s="40"/>
      <c r="I19" s="41"/>
      <c r="K19" s="34" t="str">
        <f>IF(ISNUMBER(M19)=TRUE,VLOOKUP(K23,'[1]Obračun rezultata B sektora'!$D$2:$J$51,7,0),"")</f>
        <v/>
      </c>
      <c r="L19" s="35" t="str">
        <f>VLOOKUP(K23,'[1]Obračun rezultata B sektora'!$D$2:$E$51,2,FALSE)</f>
        <v/>
      </c>
      <c r="M19" s="36" t="str">
        <f>VLOOKUP(K23,'[1]Obračun rezultata B sektora'!$D$2:$H$51,5,FALSE)</f>
        <v/>
      </c>
      <c r="N19" s="37" t="str">
        <f>IF(AND(ISNUMBER(M19)=TRUE,ISNUMBER(O19)=TRUE),VLOOKUP(K23,'[1]Obračun rezultata B sektora'!$D$2:$I$51,3,FALSE),"")</f>
        <v/>
      </c>
      <c r="O19" s="38" t="str">
        <f>VLOOKUP(K23,'[1]Obračun rezultata B sektora'!D$2:$G$51,4,FALSE)</f>
        <v/>
      </c>
      <c r="P19" s="39" t="str">
        <f>VLOOKUP(L19,'[1]Pojedinačni plasman'!$A$6:$G$155,7,FALSE)</f>
        <v/>
      </c>
      <c r="Q19" s="40"/>
      <c r="R19" s="41"/>
    </row>
    <row r="20" spans="2:18" s="33" customFormat="1" ht="15" customHeight="1" x14ac:dyDescent="0.2">
      <c r="B20" s="34">
        <f>IF(ISNUMBER(D20)=TRUE,VLOOKUP(B23,'[1]Obračun rezultata C sektora'!$D$2:$J$51,7,0),"")</f>
        <v>21</v>
      </c>
      <c r="C20" s="35" t="str">
        <f>VLOOKUP(B23,'[1]Obračun rezultata C sektora'!$D$2:$E$51,2,FALSE)</f>
        <v>Stanislav Toplek</v>
      </c>
      <c r="D20" s="36">
        <f>VLOOKUP(B23,'[1]Obračun rezultata C sektora'!$D$2:$H$51,5,FALSE)</f>
        <v>7</v>
      </c>
      <c r="E20" s="37">
        <f>IF(AND(ISNUMBER(D20)=TRUE,ISNUMBER(F20)=TRUE),VLOOKUP(B23,'[1]Obračun rezultata C sektora'!$D$2:$I$51,3,FALSE),"")</f>
        <v>2761</v>
      </c>
      <c r="F20" s="38">
        <f>VLOOKUP(B23,'[1]Obračun rezultata C sektora'!D$2:$G$51,4,FALSE)</f>
        <v>1</v>
      </c>
      <c r="G20" s="39">
        <f>VLOOKUP(C20,'[1]Pojedinačni plasman'!$A$6:$G$155,7,FALSE)</f>
        <v>1</v>
      </c>
      <c r="H20" s="40"/>
      <c r="I20" s="41"/>
      <c r="K20" s="34" t="str">
        <f>IF(ISNUMBER(M20)=TRUE,VLOOKUP(K23,'[1]Obračun rezultata C sektora'!$D$2:$J$51,7,0),"")</f>
        <v/>
      </c>
      <c r="L20" s="35" t="str">
        <f>VLOOKUP(K23,'[1]Obračun rezultata C sektora'!$D$2:$E$51,2,FALSE)</f>
        <v/>
      </c>
      <c r="M20" s="36" t="str">
        <f>VLOOKUP(K23,'[1]Obračun rezultata C sektora'!$D$2:$H$51,5,FALSE)</f>
        <v/>
      </c>
      <c r="N20" s="37" t="str">
        <f>IF(AND(ISNUMBER(M20)=TRUE,ISNUMBER(O20)=TRUE),VLOOKUP(K23,'[1]Obračun rezultata C sektora'!$D$2:$I$51,3,FALSE),"")</f>
        <v/>
      </c>
      <c r="O20" s="38" t="str">
        <f>VLOOKUP(K23,'[1]Obračun rezultata C sektora'!D$2:$G$51,4,FALSE)</f>
        <v/>
      </c>
      <c r="P20" s="39" t="str">
        <f>VLOOKUP(L20,'[1]Pojedinačni plasman'!$A$6:$G$155,7,FALSE)</f>
        <v/>
      </c>
      <c r="Q20" s="40"/>
      <c r="R20" s="41"/>
    </row>
    <row r="21" spans="2:18" s="33" customFormat="1" ht="15" customHeight="1" x14ac:dyDescent="0.2">
      <c r="B21" s="34"/>
      <c r="C21" s="37"/>
      <c r="D21" s="36"/>
      <c r="E21" s="37"/>
      <c r="F21" s="38"/>
      <c r="G21" s="39"/>
      <c r="H21" s="40"/>
      <c r="I21" s="41"/>
      <c r="K21" s="34"/>
      <c r="L21" s="37"/>
      <c r="M21" s="36"/>
      <c r="N21" s="37"/>
      <c r="O21" s="38"/>
      <c r="P21" s="39"/>
      <c r="Q21" s="40"/>
      <c r="R21" s="41"/>
    </row>
    <row r="22" spans="2:18" s="33" customFormat="1" ht="15" customHeight="1" x14ac:dyDescent="0.2">
      <c r="B22" s="34"/>
      <c r="C22" s="37"/>
      <c r="D22" s="36"/>
      <c r="E22" s="37"/>
      <c r="F22" s="38"/>
      <c r="G22" s="39"/>
      <c r="H22" s="40"/>
      <c r="I22" s="41"/>
      <c r="K22" s="34"/>
      <c r="L22" s="37"/>
      <c r="M22" s="36"/>
      <c r="N22" s="37"/>
      <c r="O22" s="38"/>
      <c r="P22" s="39"/>
      <c r="Q22" s="40"/>
      <c r="R22" s="41"/>
    </row>
    <row r="23" spans="2:18" s="8" customFormat="1" ht="21" thickBot="1" x14ac:dyDescent="0.35">
      <c r="B23" s="42" t="str">
        <f>IF(ISNONTEXT('[1]Ekipni plasman'!$B$7)=FALSE,'[1]Ekipni plasman'!$B$7,"")</f>
        <v xml:space="preserve">Čakovec Interland </v>
      </c>
      <c r="C23" s="43"/>
      <c r="D23" s="44"/>
      <c r="E23" s="45">
        <f>VLOOKUP(B23,'[1]Ekipni plasman'!$B$6:$F$55,3,FALSE)</f>
        <v>3560</v>
      </c>
      <c r="F23" s="46">
        <f>VLOOKUP(B23,'[1]Ekipni plasman'!$B$6:$F$55,2,FALSE)</f>
        <v>10</v>
      </c>
      <c r="G23" s="47"/>
      <c r="H23" s="48"/>
      <c r="I23" s="49"/>
      <c r="K23" s="42" t="str">
        <f>IF(ISNONTEXT('[1]Ekipni plasman'!$B$17)=FALSE,'[1]Ekipni plasman'!$B$17,"")</f>
        <v/>
      </c>
      <c r="L23" s="43"/>
      <c r="M23" s="44"/>
      <c r="N23" s="45" t="str">
        <f>VLOOKUP(K23,'[1]Ekipni plasman'!$B$6:$F$55,3,FALSE)</f>
        <v/>
      </c>
      <c r="O23" s="46" t="str">
        <f>VLOOKUP(K23,'[1]Ekipni plasman'!$B$6:$F$55,2,FALSE)</f>
        <v/>
      </c>
      <c r="P23" s="47"/>
      <c r="Q23" s="48"/>
      <c r="R23" s="49"/>
    </row>
    <row r="24" spans="2:18" ht="12" customHeight="1" thickBot="1" x14ac:dyDescent="0.25">
      <c r="K24" s="1"/>
      <c r="M24" s="1"/>
      <c r="P24" s="1"/>
      <c r="Q24" s="4"/>
      <c r="R24" s="1"/>
    </row>
    <row r="25" spans="2:18" s="33" customFormat="1" ht="15" customHeight="1" x14ac:dyDescent="0.2">
      <c r="B25" s="25">
        <f>IF(ISNUMBER(D25)=TRUE,VLOOKUP(B30,'[1]Obračun rezultata A sektora'!$D$2:$J$51,7,0),"")</f>
        <v>4</v>
      </c>
      <c r="C25" s="26" t="str">
        <f>VLOOKUP(B30,'[1]Obračun rezultata A sektora'!$D$2:$E$51,2,FALSE)</f>
        <v>Stanislav Mikulić</v>
      </c>
      <c r="D25" s="27">
        <f>VLOOKUP(B30,'[1]Obračun rezultata A sektora'!$D$2:$H$51,5,FALSE)</f>
        <v>2</v>
      </c>
      <c r="E25" s="28">
        <f>IF(AND(ISNUMBER(D25)=TRUE,ISNUMBER(F25)=TRUE),VLOOKUP(B30,'[1]Obračun rezultata A sektora'!$D$2:$I$51,3,FALSE),"")</f>
        <v>2717</v>
      </c>
      <c r="F25" s="29">
        <f>VLOOKUP(B30,'[1]Obračun rezultata A sektora'!D$2:$G$51,4,FALSE)</f>
        <v>1</v>
      </c>
      <c r="G25" s="30">
        <f>VLOOKUP(C25,'[1]Pojedinačni plasman'!$A$6:$G$155,7,FALSE)</f>
        <v>2</v>
      </c>
      <c r="H25" s="31">
        <f>VLOOKUP(B30,'[1]Ekipni plasman'!$B$6:$F$55,5,FALSE)</f>
        <v>3</v>
      </c>
      <c r="I25" s="32"/>
      <c r="K25" s="25" t="str">
        <f>IF(ISNUMBER(M25)=TRUE,VLOOKUP(K30,'[1]Obračun rezultata A sektora'!$D$2:$J$51,7,0),"")</f>
        <v/>
      </c>
      <c r="L25" s="26" t="str">
        <f>VLOOKUP(K30,'[1]Obračun rezultata A sektora'!$D$2:$E$51,2,FALSE)</f>
        <v/>
      </c>
      <c r="M25" s="27" t="str">
        <f>VLOOKUP(K30,'[1]Obračun rezultata A sektora'!$D$2:$H$51,5,FALSE)</f>
        <v/>
      </c>
      <c r="N25" s="28" t="str">
        <f>IF(AND(ISNUMBER(M25)=TRUE,ISNUMBER(O25)=TRUE),VLOOKUP(K30,'[1]Obračun rezultata A sektora'!$D$2:$I$51,3,FALSE),"")</f>
        <v/>
      </c>
      <c r="O25" s="29" t="str">
        <f>VLOOKUP(K30,'[1]Obračun rezultata A sektora'!D$2:$G$51,4,FALSE)</f>
        <v/>
      </c>
      <c r="P25" s="30" t="str">
        <f>VLOOKUP(L25,'[1]Pojedinačni plasman'!$A$6:$G$155,7,FALSE)</f>
        <v/>
      </c>
      <c r="Q25" s="31" t="str">
        <f>VLOOKUP(K30,'[1]Ekipni plasman'!$B$6:$F$55,5,FALSE)</f>
        <v/>
      </c>
      <c r="R25" s="32"/>
    </row>
    <row r="26" spans="2:18" s="33" customFormat="1" ht="15" customHeight="1" x14ac:dyDescent="0.2">
      <c r="B26" s="34">
        <f>IF(ISNUMBER(D26)=TRUE,VLOOKUP(B30,'[1]Obračun rezultata B sektora'!$D$2:$J$51,7,0),"")</f>
        <v>5</v>
      </c>
      <c r="C26" s="35" t="str">
        <f>VLOOKUP(B30,'[1]Obračun rezultata B sektora'!$D$2:$E$51,2,FALSE)</f>
        <v>Zoran Juričan</v>
      </c>
      <c r="D26" s="36">
        <f>VLOOKUP(B30,'[1]Obračun rezultata B sektora'!$D$2:$H$51,5,FALSE)</f>
        <v>2</v>
      </c>
      <c r="E26" s="37">
        <f>IF(AND(ISNUMBER(D26)=TRUE,ISNUMBER(F26)=TRUE),VLOOKUP(B30,'[1]Obračun rezultata B sektora'!$D$2:$I$51,3,FALSE),"")</f>
        <v>245</v>
      </c>
      <c r="F26" s="38">
        <f>VLOOKUP(B30,'[1]Obračun rezultata B sektora'!D$2:$G$51,4,FALSE)</f>
        <v>6</v>
      </c>
      <c r="G26" s="39">
        <f>VLOOKUP(C26,'[1]Pojedinačni plasman'!$A$6:$G$155,7,FALSE)</f>
        <v>17</v>
      </c>
      <c r="H26" s="40"/>
      <c r="I26" s="41"/>
      <c r="K26" s="34" t="str">
        <f>IF(ISNUMBER(M26)=TRUE,VLOOKUP(K30,'[1]Obračun rezultata B sektora'!$D$2:$J$51,7,0),"")</f>
        <v/>
      </c>
      <c r="L26" s="35" t="str">
        <f>VLOOKUP(K30,'[1]Obračun rezultata B sektora'!$D$2:$E$51,2,FALSE)</f>
        <v/>
      </c>
      <c r="M26" s="36" t="str">
        <f>VLOOKUP(K30,'[1]Obračun rezultata B sektora'!$D$2:$H$51,5,FALSE)</f>
        <v/>
      </c>
      <c r="N26" s="37" t="str">
        <f>IF(AND(ISNUMBER(M26)=TRUE,ISNUMBER(O26)=TRUE),VLOOKUP(K30,'[1]Obračun rezultata B sektora'!$D$2:$I$51,3,FALSE),"")</f>
        <v/>
      </c>
      <c r="O26" s="38" t="str">
        <f>VLOOKUP(K30,'[1]Obračun rezultata B sektora'!D$2:$G$51,4,FALSE)</f>
        <v/>
      </c>
      <c r="P26" s="39" t="str">
        <f>VLOOKUP(L26,'[1]Pojedinačni plasman'!$A$6:$G$155,7,FALSE)</f>
        <v/>
      </c>
      <c r="Q26" s="40"/>
      <c r="R26" s="41"/>
    </row>
    <row r="27" spans="2:18" s="33" customFormat="1" ht="15" customHeight="1" x14ac:dyDescent="0.2">
      <c r="B27" s="34">
        <f>IF(ISNUMBER(D27)=TRUE,VLOOKUP(B30,'[1]Obračun rezultata C sektora'!$D$2:$J$51,7,0),"")</f>
        <v>6</v>
      </c>
      <c r="C27" s="35" t="str">
        <f>VLOOKUP(B30,'[1]Obračun rezultata C sektora'!$D$2:$E$51,2,FALSE)</f>
        <v>Igor Sobočanec</v>
      </c>
      <c r="D27" s="36">
        <f>VLOOKUP(B30,'[1]Obračun rezultata C sektora'!$D$2:$H$51,5,FALSE)</f>
        <v>2</v>
      </c>
      <c r="E27" s="37">
        <f>IF(AND(ISNUMBER(D27)=TRUE,ISNUMBER(F27)=TRUE),VLOOKUP(B30,'[1]Obračun rezultata C sektora'!$D$2:$I$51,3,FALSE),"")</f>
        <v>381</v>
      </c>
      <c r="F27" s="38">
        <f>VLOOKUP(B30,'[1]Obračun rezultata C sektora'!D$2:$G$51,4,FALSE)</f>
        <v>5</v>
      </c>
      <c r="G27" s="39">
        <f>VLOOKUP(C27,'[1]Pojedinačni plasman'!$A$6:$G$155,7,FALSE)</f>
        <v>14</v>
      </c>
      <c r="H27" s="40"/>
      <c r="I27" s="41"/>
      <c r="K27" s="34" t="str">
        <f>IF(ISNUMBER(M27)=TRUE,VLOOKUP(K30,'[1]Obračun rezultata C sektora'!$D$2:$J$51,7,0),"")</f>
        <v/>
      </c>
      <c r="L27" s="35" t="str">
        <f>VLOOKUP(K30,'[1]Obračun rezultata C sektora'!$D$2:$E$51,2,FALSE)</f>
        <v/>
      </c>
      <c r="M27" s="36" t="str">
        <f>VLOOKUP(K30,'[1]Obračun rezultata C sektora'!$D$2:$H$51,5,FALSE)</f>
        <v/>
      </c>
      <c r="N27" s="37" t="str">
        <f>IF(AND(ISNUMBER(M27)=TRUE,ISNUMBER(O27)=TRUE),VLOOKUP(K30,'[1]Obračun rezultata C sektora'!$D$2:$I$51,3,FALSE),"")</f>
        <v/>
      </c>
      <c r="O27" s="38" t="str">
        <f>VLOOKUP(K30,'[1]Obračun rezultata C sektora'!D$2:$G$51,4,FALSE)</f>
        <v/>
      </c>
      <c r="P27" s="39" t="str">
        <f>VLOOKUP(L27,'[1]Pojedinačni plasman'!$A$6:$G$155,7,FALSE)</f>
        <v/>
      </c>
      <c r="Q27" s="40"/>
      <c r="R27" s="41"/>
    </row>
    <row r="28" spans="2:18" s="33" customFormat="1" ht="15" customHeight="1" x14ac:dyDescent="0.2">
      <c r="B28" s="34"/>
      <c r="C28" s="37"/>
      <c r="D28" s="36"/>
      <c r="E28" s="37"/>
      <c r="F28" s="38"/>
      <c r="G28" s="39"/>
      <c r="H28" s="40"/>
      <c r="I28" s="41"/>
      <c r="K28" s="34"/>
      <c r="L28" s="37"/>
      <c r="M28" s="36"/>
      <c r="N28" s="37"/>
      <c r="O28" s="38"/>
      <c r="P28" s="39"/>
      <c r="Q28" s="40"/>
      <c r="R28" s="41"/>
    </row>
    <row r="29" spans="2:18" s="33" customFormat="1" ht="15" customHeight="1" x14ac:dyDescent="0.2">
      <c r="B29" s="34"/>
      <c r="C29" s="37"/>
      <c r="D29" s="36"/>
      <c r="E29" s="37"/>
      <c r="F29" s="38"/>
      <c r="G29" s="39"/>
      <c r="H29" s="40"/>
      <c r="I29" s="41"/>
      <c r="K29" s="34"/>
      <c r="L29" s="37"/>
      <c r="M29" s="36"/>
      <c r="N29" s="37"/>
      <c r="O29" s="38"/>
      <c r="P29" s="39"/>
      <c r="Q29" s="40"/>
      <c r="R29" s="41"/>
    </row>
    <row r="30" spans="2:18" s="8" customFormat="1" ht="21" thickBot="1" x14ac:dyDescent="0.35">
      <c r="B30" s="42" t="str">
        <f>IF(ISNONTEXT('[1]Ekipni plasman'!$B$8)=FALSE,'[1]Ekipni plasman'!$B$8,"")</f>
        <v>Sunčanica Pribislavec</v>
      </c>
      <c r="C30" s="43"/>
      <c r="D30" s="44"/>
      <c r="E30" s="45">
        <f>VLOOKUP(B30,'[1]Ekipni plasman'!$B$6:$F$55,3,FALSE)</f>
        <v>3343</v>
      </c>
      <c r="F30" s="46">
        <f>VLOOKUP(B30,'[1]Ekipni plasman'!$B$6:$F$55,2,FALSE)</f>
        <v>12</v>
      </c>
      <c r="G30" s="47"/>
      <c r="H30" s="48"/>
      <c r="I30" s="49"/>
      <c r="K30" s="42" t="str">
        <f>IF(ISNONTEXT('[1]Ekipni plasman'!$B$18)=FALSE,'[1]Ekipni plasman'!$B$18,"")</f>
        <v/>
      </c>
      <c r="L30" s="43"/>
      <c r="M30" s="44"/>
      <c r="N30" s="45" t="str">
        <f>VLOOKUP(K30,'[1]Ekipni plasman'!$B$6:$F$55,3,FALSE)</f>
        <v/>
      </c>
      <c r="O30" s="46" t="str">
        <f>VLOOKUP(K30,'[1]Ekipni plasman'!$B$6:$F$55,2,FALSE)</f>
        <v/>
      </c>
      <c r="P30" s="47"/>
      <c r="Q30" s="48"/>
      <c r="R30" s="49"/>
    </row>
    <row r="31" spans="2:18" ht="12" customHeight="1" thickBot="1" x14ac:dyDescent="0.25">
      <c r="K31" s="1"/>
      <c r="M31" s="1"/>
      <c r="P31" s="1"/>
      <c r="Q31" s="4"/>
      <c r="R31" s="1"/>
    </row>
    <row r="32" spans="2:18" s="33" customFormat="1" ht="15" customHeight="1" x14ac:dyDescent="0.2">
      <c r="B32" s="25">
        <f>IF(ISNUMBER(D32)=TRUE,VLOOKUP(B37,'[1]Obračun rezultata A sektora'!$D$2:$J$51,7,0),"")</f>
        <v>1</v>
      </c>
      <c r="C32" s="26" t="str">
        <f>VLOOKUP(B37,'[1]Obračun rezultata A sektora'!$D$2:$E$51,2,FALSE)</f>
        <v>Zoran Čeki</v>
      </c>
      <c r="D32" s="27">
        <f>VLOOKUP(B37,'[1]Obračun rezultata A sektora'!$D$2:$H$51,5,FALSE)</f>
        <v>1</v>
      </c>
      <c r="E32" s="28">
        <f>IF(AND(ISNUMBER(D32)=TRUE,ISNUMBER(F32)=TRUE),VLOOKUP(B37,'[1]Obračun rezultata A sektora'!$D$2:$I$51,3,FALSE),"")</f>
        <v>584</v>
      </c>
      <c r="F32" s="29">
        <f>VLOOKUP(B37,'[1]Obračun rezultata A sektora'!D$2:$G$51,4,FALSE)</f>
        <v>4</v>
      </c>
      <c r="G32" s="30">
        <f>VLOOKUP(C32,'[1]Pojedinačni plasman'!$A$6:$G$155,7,FALSE)</f>
        <v>10</v>
      </c>
      <c r="H32" s="31">
        <f>VLOOKUP(B37,'[1]Ekipni plasman'!$B$6:$F$55,5,FALSE)</f>
        <v>4</v>
      </c>
      <c r="I32" s="32"/>
      <c r="K32" s="25" t="str">
        <f>IF(ISNUMBER(M32)=TRUE,VLOOKUP(K37,'[1]Obračun rezultata A sektora'!$D$2:$J$51,7,0),"")</f>
        <v/>
      </c>
      <c r="L32" s="26" t="str">
        <f>VLOOKUP(K37,'[1]Obračun rezultata A sektora'!$D$2:$E$51,2,FALSE)</f>
        <v/>
      </c>
      <c r="M32" s="27" t="str">
        <f>VLOOKUP(K37,'[1]Obračun rezultata A sektora'!$D$2:$H$51,5,FALSE)</f>
        <v/>
      </c>
      <c r="N32" s="28" t="str">
        <f>IF(AND(ISNUMBER(M32)=TRUE,ISNUMBER(O32)=TRUE),VLOOKUP(K37,'[1]Obračun rezultata A sektora'!$D$2:$I$51,3,FALSE),"")</f>
        <v/>
      </c>
      <c r="O32" s="29" t="str">
        <f>VLOOKUP(K37,'[1]Obračun rezultata A sektora'!D$2:$G$51,4,FALSE)</f>
        <v/>
      </c>
      <c r="P32" s="30" t="str">
        <f>VLOOKUP(L32,'[1]Pojedinačni plasman'!$A$6:$G$155,7,FALSE)</f>
        <v/>
      </c>
      <c r="Q32" s="31" t="str">
        <f>VLOOKUP(K37,'[1]Ekipni plasman'!$B$6:$F$55,5,FALSE)</f>
        <v/>
      </c>
      <c r="R32" s="32"/>
    </row>
    <row r="33" spans="2:18" s="33" customFormat="1" ht="15" customHeight="1" x14ac:dyDescent="0.2">
      <c r="B33" s="34">
        <f>IF(ISNUMBER(D33)=TRUE,VLOOKUP(B37,'[1]Obračun rezultata B sektora'!$D$2:$J$51,7,0),"")</f>
        <v>2</v>
      </c>
      <c r="C33" s="35" t="str">
        <f>VLOOKUP(B37,'[1]Obračun rezultata B sektora'!$D$2:$E$51,2,FALSE)</f>
        <v>Marijan Lisjak</v>
      </c>
      <c r="D33" s="36">
        <f>VLOOKUP(B37,'[1]Obračun rezultata B sektora'!$D$2:$H$51,5,FALSE)</f>
        <v>1</v>
      </c>
      <c r="E33" s="37">
        <f>IF(AND(ISNUMBER(D33)=TRUE,ISNUMBER(F33)=TRUE),VLOOKUP(B37,'[1]Obračun rezultata B sektora'!$D$2:$I$51,3,FALSE),"")</f>
        <v>1392</v>
      </c>
      <c r="F33" s="38">
        <f>VLOOKUP(B37,'[1]Obračun rezultata B sektora'!D$2:$G$51,4,FALSE)</f>
        <v>1</v>
      </c>
      <c r="G33" s="39">
        <f>VLOOKUP(C33,'[1]Pojedinačni plasman'!$A$6:$G$155,7,FALSE)</f>
        <v>3</v>
      </c>
      <c r="H33" s="40"/>
      <c r="I33" s="41"/>
      <c r="K33" s="34" t="str">
        <f>IF(ISNUMBER(M33)=TRUE,VLOOKUP(K37,'[1]Obračun rezultata B sektora'!$D$2:$J$51,7,0),"")</f>
        <v/>
      </c>
      <c r="L33" s="35" t="str">
        <f>VLOOKUP(K37,'[1]Obračun rezultata B sektora'!$D$2:$E$51,2,FALSE)</f>
        <v/>
      </c>
      <c r="M33" s="36" t="str">
        <f>VLOOKUP(K37,'[1]Obračun rezultata B sektora'!$D$2:$H$51,5,FALSE)</f>
        <v/>
      </c>
      <c r="N33" s="37" t="str">
        <f>IF(AND(ISNUMBER(M33)=TRUE,ISNUMBER(O33)=TRUE),VLOOKUP(K37,'[1]Obračun rezultata B sektora'!$D$2:$I$51,3,FALSE),"")</f>
        <v/>
      </c>
      <c r="O33" s="38" t="str">
        <f>VLOOKUP(K37,'[1]Obračun rezultata B sektora'!D$2:$G$51,4,FALSE)</f>
        <v/>
      </c>
      <c r="P33" s="39" t="str">
        <f>VLOOKUP(L33,'[1]Pojedinačni plasman'!$A$6:$G$155,7,FALSE)</f>
        <v/>
      </c>
      <c r="Q33" s="40"/>
      <c r="R33" s="41"/>
    </row>
    <row r="34" spans="2:18" s="33" customFormat="1" ht="15" customHeight="1" x14ac:dyDescent="0.2">
      <c r="B34" s="34">
        <f>IF(ISNUMBER(D34)=TRUE,VLOOKUP(B37,'[1]Obračun rezultata C sektora'!$D$2:$J$51,7,0),"")</f>
        <v>3</v>
      </c>
      <c r="C34" s="35" t="str">
        <f>VLOOKUP(B37,'[1]Obračun rezultata C sektora'!$D$2:$E$51,2,FALSE)</f>
        <v>Marijan Rožman</v>
      </c>
      <c r="D34" s="36">
        <f>VLOOKUP(B37,'[1]Obračun rezultata C sektora'!$D$2:$H$51,5,FALSE)</f>
        <v>1</v>
      </c>
      <c r="E34" s="37">
        <f>IF(AND(ISNUMBER(D34)=TRUE,ISNUMBER(F34)=TRUE),VLOOKUP(B37,'[1]Obračun rezultata C sektora'!$D$2:$I$51,3,FALSE),"")</f>
        <v>111</v>
      </c>
      <c r="F34" s="38">
        <f>VLOOKUP(B37,'[1]Obračun rezultata C sektora'!D$2:$G$51,4,FALSE)</f>
        <v>7</v>
      </c>
      <c r="G34" s="39">
        <f>VLOOKUP(C34,'[1]Pojedinačni plasman'!$A$6:$G$155,7,FALSE)</f>
        <v>21</v>
      </c>
      <c r="H34" s="40"/>
      <c r="I34" s="41"/>
      <c r="K34" s="34" t="str">
        <f>IF(ISNUMBER(M34)=TRUE,VLOOKUP(K37,'[1]Obračun rezultata C sektora'!$D$2:$J$51,7,0),"")</f>
        <v/>
      </c>
      <c r="L34" s="35" t="str">
        <f>VLOOKUP(K37,'[1]Obračun rezultata C sektora'!$D$2:$E$51,2,FALSE)</f>
        <v/>
      </c>
      <c r="M34" s="36" t="str">
        <f>VLOOKUP(K37,'[1]Obračun rezultata C sektora'!$D$2:$H$51,5,FALSE)</f>
        <v/>
      </c>
      <c r="N34" s="37" t="str">
        <f>IF(AND(ISNUMBER(M34)=TRUE,ISNUMBER(O34)=TRUE),VLOOKUP(K37,'[1]Obračun rezultata C sektora'!$D$2:$I$51,3,FALSE),"")</f>
        <v/>
      </c>
      <c r="O34" s="38" t="str">
        <f>VLOOKUP(K37,'[1]Obračun rezultata C sektora'!D$2:$G$51,4,FALSE)</f>
        <v/>
      </c>
      <c r="P34" s="39" t="str">
        <f>VLOOKUP(L34,'[1]Pojedinačni plasman'!$A$6:$G$155,7,FALSE)</f>
        <v/>
      </c>
      <c r="Q34" s="40"/>
      <c r="R34" s="41"/>
    </row>
    <row r="35" spans="2:18" s="33" customFormat="1" ht="15" customHeight="1" x14ac:dyDescent="0.2">
      <c r="B35" s="34"/>
      <c r="C35" s="37"/>
      <c r="D35" s="36"/>
      <c r="E35" s="37"/>
      <c r="F35" s="38"/>
      <c r="G35" s="39"/>
      <c r="H35" s="40"/>
      <c r="I35" s="41"/>
      <c r="K35" s="34"/>
      <c r="L35" s="37"/>
      <c r="M35" s="36"/>
      <c r="N35" s="37"/>
      <c r="O35" s="38"/>
      <c r="P35" s="39"/>
      <c r="Q35" s="40"/>
      <c r="R35" s="41"/>
    </row>
    <row r="36" spans="2:18" s="33" customFormat="1" ht="15" customHeight="1" x14ac:dyDescent="0.2">
      <c r="B36" s="34"/>
      <c r="C36" s="37"/>
      <c r="D36" s="36"/>
      <c r="E36" s="37"/>
      <c r="F36" s="38"/>
      <c r="G36" s="39"/>
      <c r="H36" s="40"/>
      <c r="I36" s="41"/>
      <c r="K36" s="34"/>
      <c r="L36" s="37"/>
      <c r="M36" s="36"/>
      <c r="N36" s="37"/>
      <c r="O36" s="38"/>
      <c r="P36" s="39"/>
      <c r="Q36" s="40"/>
      <c r="R36" s="41"/>
    </row>
    <row r="37" spans="2:18" s="8" customFormat="1" ht="21" thickBot="1" x14ac:dyDescent="0.35">
      <c r="B37" s="42" t="str">
        <f>IF(ISNONTEXT('[1]Ekipni plasman'!$B$9)=FALSE,'[1]Ekipni plasman'!$B$9,"")</f>
        <v>Zlatna Udica Krištanovec</v>
      </c>
      <c r="C37" s="43"/>
      <c r="D37" s="44"/>
      <c r="E37" s="45">
        <f>VLOOKUP(B37,'[1]Ekipni plasman'!$B$6:$F$55,3,FALSE)</f>
        <v>2087</v>
      </c>
      <c r="F37" s="46">
        <f>VLOOKUP(B37,'[1]Ekipni plasman'!$B$6:$F$55,2,FALSE)</f>
        <v>12</v>
      </c>
      <c r="G37" s="47"/>
      <c r="H37" s="48"/>
      <c r="I37" s="49"/>
      <c r="K37" s="42" t="str">
        <f>IF(ISNONTEXT('[1]Ekipni plasman'!$B$19)=FALSE,'[1]Ekipni plasman'!$B$19,"")</f>
        <v/>
      </c>
      <c r="L37" s="43"/>
      <c r="M37" s="44"/>
      <c r="N37" s="45" t="str">
        <f>VLOOKUP(K37,'[1]Ekipni plasman'!$B$6:$F$55,3,FALSE)</f>
        <v/>
      </c>
      <c r="O37" s="46" t="str">
        <f>VLOOKUP(K37,'[1]Ekipni plasman'!$B$6:$F$55,2,FALSE)</f>
        <v/>
      </c>
      <c r="P37" s="47"/>
      <c r="Q37" s="48"/>
      <c r="R37" s="49"/>
    </row>
    <row r="38" spans="2:18" ht="12" customHeight="1" thickBot="1" x14ac:dyDescent="0.25">
      <c r="K38" s="1"/>
      <c r="M38" s="1"/>
      <c r="P38" s="1"/>
      <c r="Q38" s="4"/>
      <c r="R38" s="1"/>
    </row>
    <row r="39" spans="2:18" s="33" customFormat="1" ht="15" customHeight="1" x14ac:dyDescent="0.2">
      <c r="B39" s="25">
        <f>IF(ISNUMBER(D39)=TRUE,VLOOKUP(B44,'[1]Obračun rezultata A sektora'!$D$2:$J$51,7,0),"")</f>
        <v>16</v>
      </c>
      <c r="C39" s="26" t="str">
        <f>VLOOKUP(B44,'[1]Obračun rezultata A sektora'!$D$2:$E$51,2,FALSE)</f>
        <v>Goran Božić</v>
      </c>
      <c r="D39" s="27">
        <f>VLOOKUP(B44,'[1]Obračun rezultata A sektora'!$D$2:$H$51,5,FALSE)</f>
        <v>6</v>
      </c>
      <c r="E39" s="28">
        <f>IF(AND(ISNUMBER(D39)=TRUE,ISNUMBER(F39)=TRUE),VLOOKUP(B44,'[1]Obračun rezultata A sektora'!$D$2:$I$51,3,FALSE),"")</f>
        <v>228</v>
      </c>
      <c r="F39" s="29">
        <f>VLOOKUP(B44,'[1]Obračun rezultata A sektora'!D$2:$G$51,4,FALSE)</f>
        <v>6</v>
      </c>
      <c r="G39" s="30">
        <f>VLOOKUP(C39,'[1]Pojedinačni plasman'!$A$6:$G$155,7,FALSE)</f>
        <v>18</v>
      </c>
      <c r="H39" s="31">
        <f>VLOOKUP(B44,'[1]Ekipni plasman'!$B$6:$F$55,5,FALSE)</f>
        <v>5</v>
      </c>
      <c r="I39" s="32"/>
      <c r="K39" s="25" t="str">
        <f>IF(ISNUMBER(M39)=TRUE,VLOOKUP(K44,'[1]Obračun rezultata A sektora'!$D$2:$J$51,7,0),"")</f>
        <v/>
      </c>
      <c r="L39" s="26" t="str">
        <f>VLOOKUP(K44,'[1]Obračun rezultata A sektora'!$D$2:$E$51,2,FALSE)</f>
        <v/>
      </c>
      <c r="M39" s="27" t="str">
        <f>VLOOKUP(K44,'[1]Obračun rezultata A sektora'!$D$2:$H$51,5,FALSE)</f>
        <v/>
      </c>
      <c r="N39" s="28" t="str">
        <f>IF(AND(ISNUMBER(M39)=TRUE,ISNUMBER(O39)=TRUE),VLOOKUP(K44,'[1]Obračun rezultata A sektora'!$D$2:$I$51,3,FALSE),"")</f>
        <v/>
      </c>
      <c r="O39" s="29" t="str">
        <f>VLOOKUP(K44,'[1]Obračun rezultata A sektora'!D$2:$G$51,4,FALSE)</f>
        <v/>
      </c>
      <c r="P39" s="30" t="str">
        <f>VLOOKUP(L39,'[1]Pojedinačni plasman'!$A$6:$G$155,7,FALSE)</f>
        <v/>
      </c>
      <c r="Q39" s="31" t="str">
        <f>VLOOKUP(K44,'[1]Ekipni plasman'!$B$6:$F$55,5,FALSE)</f>
        <v/>
      </c>
      <c r="R39" s="32"/>
    </row>
    <row r="40" spans="2:18" s="33" customFormat="1" ht="15" customHeight="1" x14ac:dyDescent="0.2">
      <c r="B40" s="34">
        <f>IF(ISNUMBER(D40)=TRUE,VLOOKUP(B44,'[1]Obračun rezultata B sektora'!$D$2:$J$51,7,0),"")</f>
        <v>17</v>
      </c>
      <c r="C40" s="35" t="str">
        <f>VLOOKUP(B44,'[1]Obračun rezultata B sektora'!$D$2:$E$51,2,FALSE)</f>
        <v>Josip Čeki</v>
      </c>
      <c r="D40" s="36">
        <f>VLOOKUP(B44,'[1]Obračun rezultata B sektora'!$D$2:$H$51,5,FALSE)</f>
        <v>6</v>
      </c>
      <c r="E40" s="37">
        <f>IF(AND(ISNUMBER(D40)=TRUE,ISNUMBER(F40)=TRUE),VLOOKUP(B44,'[1]Obračun rezultata B sektora'!$D$2:$I$51,3,FALSE),"")</f>
        <v>315</v>
      </c>
      <c r="F40" s="38">
        <f>VLOOKUP(B44,'[1]Obračun rezultata B sektora'!D$2:$G$51,4,FALSE)</f>
        <v>4.5</v>
      </c>
      <c r="G40" s="39">
        <f>VLOOKUP(C40,'[1]Pojedinačni plasman'!$A$6:$G$155,7,FALSE)</f>
        <v>12</v>
      </c>
      <c r="H40" s="40"/>
      <c r="I40" s="41"/>
      <c r="K40" s="34" t="str">
        <f>IF(ISNUMBER(M40)=TRUE,VLOOKUP(K44,'[1]Obračun rezultata B sektora'!$D$2:$J$51,7,0),"")</f>
        <v/>
      </c>
      <c r="L40" s="35" t="str">
        <f>VLOOKUP(K44,'[1]Obračun rezultata B sektora'!$D$2:$E$51,2,FALSE)</f>
        <v/>
      </c>
      <c r="M40" s="36" t="str">
        <f>VLOOKUP(K44,'[1]Obračun rezultata B sektora'!$D$2:$H$51,5,FALSE)</f>
        <v/>
      </c>
      <c r="N40" s="37" t="str">
        <f>IF(AND(ISNUMBER(M40)=TRUE,ISNUMBER(O40)=TRUE),VLOOKUP(K44,'[1]Obračun rezultata B sektora'!$D$2:$I$51,3,FALSE),"")</f>
        <v/>
      </c>
      <c r="O40" s="38" t="str">
        <f>VLOOKUP(K44,'[1]Obračun rezultata B sektora'!D$2:$G$51,4,FALSE)</f>
        <v/>
      </c>
      <c r="P40" s="39" t="str">
        <f>VLOOKUP(L40,'[1]Pojedinačni plasman'!$A$6:$G$155,7,FALSE)</f>
        <v/>
      </c>
      <c r="Q40" s="40"/>
      <c r="R40" s="41"/>
    </row>
    <row r="41" spans="2:18" s="33" customFormat="1" ht="15" customHeight="1" x14ac:dyDescent="0.2">
      <c r="B41" s="34">
        <f>IF(ISNUMBER(D41)=TRUE,VLOOKUP(B44,'[1]Obračun rezultata C sektora'!$D$2:$J$51,7,0),"")</f>
        <v>18</v>
      </c>
      <c r="C41" s="35" t="str">
        <f>VLOOKUP(B44,'[1]Obračun rezultata C sektora'!$D$2:$E$51,2,FALSE)</f>
        <v>Dragutin Tot</v>
      </c>
      <c r="D41" s="36">
        <f>VLOOKUP(B44,'[1]Obračun rezultata C sektora'!$D$2:$H$51,5,FALSE)</f>
        <v>6</v>
      </c>
      <c r="E41" s="37">
        <f>IF(AND(ISNUMBER(D41)=TRUE,ISNUMBER(F41)=TRUE),VLOOKUP(B44,'[1]Obračun rezultata C sektora'!$D$2:$I$51,3,FALSE),"")</f>
        <v>525</v>
      </c>
      <c r="F41" s="38">
        <f>VLOOKUP(B44,'[1]Obračun rezultata C sektora'!D$2:$G$51,4,FALSE)</f>
        <v>3</v>
      </c>
      <c r="G41" s="39">
        <f>VLOOKUP(C41,'[1]Pojedinačni plasman'!$A$6:$G$155,7,FALSE)</f>
        <v>8</v>
      </c>
      <c r="H41" s="40"/>
      <c r="I41" s="41"/>
      <c r="K41" s="34" t="str">
        <f>IF(ISNUMBER(M41)=TRUE,VLOOKUP(K44,'[1]Obračun rezultata C sektora'!$D$2:$J$51,7,0),"")</f>
        <v/>
      </c>
      <c r="L41" s="35" t="str">
        <f>VLOOKUP(K44,'[1]Obračun rezultata C sektora'!$D$2:$E$51,2,FALSE)</f>
        <v/>
      </c>
      <c r="M41" s="36" t="str">
        <f>VLOOKUP(K44,'[1]Obračun rezultata C sektora'!$D$2:$H$51,5,FALSE)</f>
        <v/>
      </c>
      <c r="N41" s="37" t="str">
        <f>IF(AND(ISNUMBER(M41)=TRUE,ISNUMBER(O41)=TRUE),VLOOKUP(K44,'[1]Obračun rezultata C sektora'!$D$2:$I$51,3,FALSE),"")</f>
        <v/>
      </c>
      <c r="O41" s="38" t="str">
        <f>VLOOKUP(K44,'[1]Obračun rezultata C sektora'!D$2:$G$51,4,FALSE)</f>
        <v/>
      </c>
      <c r="P41" s="39" t="str">
        <f>VLOOKUP(L41,'[1]Pojedinačni plasman'!$A$6:$G$155,7,FALSE)</f>
        <v/>
      </c>
      <c r="Q41" s="40"/>
      <c r="R41" s="41"/>
    </row>
    <row r="42" spans="2:18" s="33" customFormat="1" ht="15" customHeight="1" x14ac:dyDescent="0.2">
      <c r="B42" s="34"/>
      <c r="C42" s="37"/>
      <c r="D42" s="36"/>
      <c r="E42" s="37"/>
      <c r="F42" s="38"/>
      <c r="G42" s="39"/>
      <c r="H42" s="40"/>
      <c r="I42" s="41"/>
      <c r="K42" s="34"/>
      <c r="L42" s="37"/>
      <c r="M42" s="36"/>
      <c r="N42" s="37"/>
      <c r="O42" s="38"/>
      <c r="P42" s="39"/>
      <c r="Q42" s="40"/>
      <c r="R42" s="41"/>
    </row>
    <row r="43" spans="2:18" s="33" customFormat="1" ht="15" customHeight="1" x14ac:dyDescent="0.2">
      <c r="B43" s="34"/>
      <c r="C43" s="37"/>
      <c r="D43" s="36"/>
      <c r="E43" s="37"/>
      <c r="F43" s="38"/>
      <c r="G43" s="39"/>
      <c r="H43" s="40"/>
      <c r="I43" s="41"/>
      <c r="K43" s="34"/>
      <c r="L43" s="37"/>
      <c r="M43" s="36"/>
      <c r="N43" s="37"/>
      <c r="O43" s="38"/>
      <c r="P43" s="39"/>
      <c r="Q43" s="40"/>
      <c r="R43" s="41"/>
    </row>
    <row r="44" spans="2:18" s="8" customFormat="1" ht="21" thickBot="1" x14ac:dyDescent="0.35">
      <c r="B44" s="42" t="str">
        <f>IF(ISNONTEXT('[1]Ekipni plasman'!$B$10)=FALSE,'[1]Ekipni plasman'!$B$10,"")</f>
        <v>Šaran Podturen</v>
      </c>
      <c r="C44" s="43"/>
      <c r="D44" s="44"/>
      <c r="E44" s="45">
        <f>VLOOKUP(B44,'[1]Ekipni plasman'!$B$6:$F$55,3,FALSE)</f>
        <v>1068</v>
      </c>
      <c r="F44" s="46">
        <f>VLOOKUP(B44,'[1]Ekipni plasman'!$B$6:$F$55,2,FALSE)</f>
        <v>13.5</v>
      </c>
      <c r="G44" s="47"/>
      <c r="H44" s="48"/>
      <c r="I44" s="49"/>
      <c r="K44" s="42" t="str">
        <f>IF(ISNONTEXT('[1]Ekipni plasman'!$B$20)=FALSE,'[1]Ekipni plasman'!$B$20,"")</f>
        <v/>
      </c>
      <c r="L44" s="43"/>
      <c r="M44" s="44"/>
      <c r="N44" s="45" t="str">
        <f>VLOOKUP(K44,'[1]Ekipni plasman'!$B$6:$F$55,3,FALSE)</f>
        <v/>
      </c>
      <c r="O44" s="46" t="str">
        <f>VLOOKUP(K44,'[1]Ekipni plasman'!$B$6:$F$55,2,FALSE)</f>
        <v/>
      </c>
      <c r="P44" s="47"/>
      <c r="Q44" s="48"/>
      <c r="R44" s="49"/>
    </row>
    <row r="45" spans="2:18" ht="12" customHeight="1" thickBot="1" x14ac:dyDescent="0.25"/>
    <row r="46" spans="2:18" s="33" customFormat="1" ht="15" customHeight="1" x14ac:dyDescent="0.2">
      <c r="B46" s="25">
        <f>IF(ISNUMBER(D46)=TRUE,VLOOKUP(B51,'[1]Obračun rezultata A sektora'!$D$2:$J$51,7,0),"")</f>
        <v>7</v>
      </c>
      <c r="C46" s="26" t="str">
        <f>VLOOKUP(B51,'[1]Obračun rezultata A sektora'!$D$2:$E$51,2,FALSE)</f>
        <v>David Zvonarek</v>
      </c>
      <c r="D46" s="27">
        <f>VLOOKUP(B51,'[1]Obračun rezultata A sektora'!$D$2:$H$51,5,FALSE)</f>
        <v>3</v>
      </c>
      <c r="E46" s="28">
        <f>IF(AND(ISNUMBER(D46)=TRUE,ISNUMBER(F46)=TRUE),VLOOKUP(B51,'[1]Obračun rezultata A sektora'!$D$2:$I$51,3,FALSE),"")</f>
        <v>1387</v>
      </c>
      <c r="F46" s="29">
        <f>VLOOKUP(B51,'[1]Obračun rezultata A sektora'!$D$2:G$51,4,FALSE)</f>
        <v>3</v>
      </c>
      <c r="G46" s="30">
        <f>VLOOKUP(C46,'[1]Pojedinačni plasman'!$A$6:$G$155,7,FALSE)</f>
        <v>7</v>
      </c>
      <c r="H46" s="31">
        <f>VLOOKUP(B51,'[1]Ekipni plasman'!$B$6:$F$55,5,FALSE)</f>
        <v>6</v>
      </c>
      <c r="I46" s="32"/>
      <c r="K46" s="25" t="str">
        <f>IF(ISNUMBER(M46)=TRUE,VLOOKUP(K51,'[1]Obračun rezultata A sektora'!$D$2:$J$51,7,0),"")</f>
        <v/>
      </c>
      <c r="L46" s="26" t="str">
        <f>VLOOKUP(K51,'[1]Obračun rezultata A sektora'!$D$2:$E$51,2,FALSE)</f>
        <v/>
      </c>
      <c r="M46" s="27" t="str">
        <f>VLOOKUP(K51,'[1]Obračun rezultata A sektora'!$D$2:$H$51,5,FALSE)</f>
        <v/>
      </c>
      <c r="N46" s="28" t="str">
        <f>IF(AND(ISNUMBER(M46)=TRUE,ISNUMBER(O46)=TRUE),VLOOKUP(K51,'[1]Obračun rezultata A sektora'!$D$2:$I$51,3,FALSE),"")</f>
        <v/>
      </c>
      <c r="O46" s="29" t="str">
        <f>VLOOKUP(K51,'[1]Obračun rezultata A sektora'!$D$2:G$51,4,FALSE)</f>
        <v/>
      </c>
      <c r="P46" s="30" t="str">
        <f>VLOOKUP(L46,'[1]Pojedinačni plasman'!$A$6:$G$155,7,FALSE)</f>
        <v/>
      </c>
      <c r="Q46" s="31" t="str">
        <f>VLOOKUP(K51,'[1]Ekipni plasman'!$B$6:$F$55,5,FALSE)</f>
        <v/>
      </c>
      <c r="R46" s="32"/>
    </row>
    <row r="47" spans="2:18" s="33" customFormat="1" ht="15" customHeight="1" x14ac:dyDescent="0.2">
      <c r="B47" s="34">
        <f>IF(ISNUMBER(D47)=TRUE,VLOOKUP(B51,'[1]Obračun rezultata B sektora'!$D$2:$J$51,7,0),"")</f>
        <v>8</v>
      </c>
      <c r="C47" s="35" t="str">
        <f>VLOOKUP(B51,'[1]Obračun rezultata B sektora'!$D$2:$E$51,2,FALSE)</f>
        <v>Marko Naranđa</v>
      </c>
      <c r="D47" s="36">
        <f>VLOOKUP(B51,'[1]Obračun rezultata B sektora'!$D$2:$H$51,5,FALSE)</f>
        <v>3</v>
      </c>
      <c r="E47" s="37">
        <f>IF(AND(ISNUMBER(D47)=TRUE,ISNUMBER(F47)=TRUE),VLOOKUP(B51,'[1]Obračun rezultata B sektora'!$D$2:$I$51,3,FALSE),"")</f>
        <v>156</v>
      </c>
      <c r="F47" s="38">
        <f>VLOOKUP(B51,'[1]Obračun rezultata B sektora'!$D$2:G$51,4,FALSE)</f>
        <v>7</v>
      </c>
      <c r="G47" s="39">
        <f>VLOOKUP(C47,'[1]Pojedinačni plasman'!$A$6:$G$155,7,FALSE)</f>
        <v>19</v>
      </c>
      <c r="H47" s="40"/>
      <c r="I47" s="41"/>
      <c r="K47" s="34" t="str">
        <f>IF(ISNUMBER(M47)=TRUE,VLOOKUP(K51,'[1]Obračun rezultata B sektora'!$D$2:$J$51,7,0),"")</f>
        <v/>
      </c>
      <c r="L47" s="35" t="str">
        <f>VLOOKUP(K51,'[1]Obračun rezultata B sektora'!$D$2:$E$51,2,FALSE)</f>
        <v/>
      </c>
      <c r="M47" s="36" t="str">
        <f>VLOOKUP(K51,'[1]Obračun rezultata B sektora'!$D$2:$H$51,5,FALSE)</f>
        <v/>
      </c>
      <c r="N47" s="37" t="str">
        <f>IF(AND(ISNUMBER(M47)=TRUE,ISNUMBER(O47)=TRUE),VLOOKUP(K51,'[1]Obračun rezultata B sektora'!$D$2:$I$51,3,FALSE),"")</f>
        <v/>
      </c>
      <c r="O47" s="38" t="str">
        <f>VLOOKUP(K51,'[1]Obračun rezultata B sektora'!$D$2:G$51,4,FALSE)</f>
        <v/>
      </c>
      <c r="P47" s="39" t="str">
        <f>VLOOKUP(L47,'[1]Pojedinačni plasman'!$A$6:$G$155,7,FALSE)</f>
        <v/>
      </c>
      <c r="Q47" s="40"/>
      <c r="R47" s="41"/>
    </row>
    <row r="48" spans="2:18" s="33" customFormat="1" ht="15" customHeight="1" x14ac:dyDescent="0.2">
      <c r="B48" s="34">
        <f>IF(ISNUMBER(D48)=TRUE,VLOOKUP(B51,'[1]Obračun rezultata C sektora'!$D$2:$J$51,7,0),"")</f>
        <v>9</v>
      </c>
      <c r="C48" s="35" t="str">
        <f>VLOOKUP(B51,'[1]Obračun rezultata C sektora'!$D$2:$E$51,2,FALSE)</f>
        <v>Davor Ružić</v>
      </c>
      <c r="D48" s="36">
        <f>VLOOKUP(B51,'[1]Obračun rezultata C sektora'!$D$2:$H$51,5,FALSE)</f>
        <v>3</v>
      </c>
      <c r="E48" s="37">
        <f>IF(AND(ISNUMBER(D48)=TRUE,ISNUMBER(F48)=TRUE),VLOOKUP(B51,'[1]Obračun rezultata C sektora'!$D$2:$I$51,3,FALSE),"")</f>
        <v>392</v>
      </c>
      <c r="F48" s="38">
        <f>VLOOKUP(B51,'[1]Obračun rezultata C sektora'!$D$2:G$51,4,FALSE)</f>
        <v>4</v>
      </c>
      <c r="G48" s="39">
        <f>VLOOKUP(C48,'[1]Pojedinačni plasman'!$A$6:$G$155,7,FALSE)</f>
        <v>11</v>
      </c>
      <c r="H48" s="40"/>
      <c r="I48" s="41"/>
      <c r="K48" s="34" t="str">
        <f>IF(ISNUMBER(M48)=TRUE,VLOOKUP(K51,'[1]Obračun rezultata C sektora'!$D$2:$J$51,7,0),"")</f>
        <v/>
      </c>
      <c r="L48" s="35" t="str">
        <f>VLOOKUP(K51,'[1]Obračun rezultata C sektora'!$D$2:$E$51,2,FALSE)</f>
        <v/>
      </c>
      <c r="M48" s="36" t="str">
        <f>VLOOKUP(K51,'[1]Obračun rezultata C sektora'!$D$2:$H$51,5,FALSE)</f>
        <v/>
      </c>
      <c r="N48" s="37" t="str">
        <f>IF(AND(ISNUMBER(M48)=TRUE,ISNUMBER(O48)=TRUE),VLOOKUP(K51,'[1]Obračun rezultata C sektora'!$D$2:$I$51,3,FALSE),"")</f>
        <v/>
      </c>
      <c r="O48" s="38" t="str">
        <f>VLOOKUP(K51,'[1]Obračun rezultata C sektora'!$D$2:G$51,4,FALSE)</f>
        <v/>
      </c>
      <c r="P48" s="39" t="str">
        <f>VLOOKUP(L48,'[1]Pojedinačni plasman'!$A$6:$G$155,7,FALSE)</f>
        <v/>
      </c>
      <c r="Q48" s="40"/>
      <c r="R48" s="41"/>
    </row>
    <row r="49" spans="2:18" s="33" customFormat="1" ht="15" customHeight="1" x14ac:dyDescent="0.2">
      <c r="B49" s="34"/>
      <c r="C49" s="37"/>
      <c r="D49" s="36"/>
      <c r="E49" s="37"/>
      <c r="F49" s="38"/>
      <c r="G49" s="39"/>
      <c r="H49" s="40"/>
      <c r="I49" s="41"/>
      <c r="K49" s="34"/>
      <c r="L49" s="37"/>
      <c r="M49" s="36"/>
      <c r="N49" s="37"/>
      <c r="O49" s="38"/>
      <c r="P49" s="39"/>
      <c r="Q49" s="40"/>
      <c r="R49" s="41"/>
    </row>
    <row r="50" spans="2:18" s="33" customFormat="1" ht="15" customHeight="1" x14ac:dyDescent="0.2">
      <c r="B50" s="34"/>
      <c r="C50" s="37"/>
      <c r="D50" s="36"/>
      <c r="E50" s="37"/>
      <c r="F50" s="38"/>
      <c r="G50" s="39"/>
      <c r="H50" s="40"/>
      <c r="I50" s="41"/>
      <c r="K50" s="34"/>
      <c r="L50" s="37"/>
      <c r="M50" s="36"/>
      <c r="N50" s="37"/>
      <c r="O50" s="38"/>
      <c r="P50" s="39"/>
      <c r="Q50" s="40"/>
      <c r="R50" s="41"/>
    </row>
    <row r="51" spans="2:18" ht="21" thickBot="1" x14ac:dyDescent="0.35">
      <c r="B51" s="42" t="str">
        <f>IF(ISNONTEXT('[1]Ekipni plasman'!$B$11)=FALSE,'[1]Ekipni plasman'!$B$11,"")</f>
        <v>Linjak Ivanovec</v>
      </c>
      <c r="C51" s="43"/>
      <c r="D51" s="44"/>
      <c r="E51" s="45">
        <f>VLOOKUP(B51,'[1]Ekipni plasman'!$B$6:$F$55,3,FALSE)</f>
        <v>1935</v>
      </c>
      <c r="F51" s="46">
        <f>VLOOKUP(B51,'[1]Ekipni plasman'!$B$6:$F$55,2,FALSE)</f>
        <v>14</v>
      </c>
      <c r="G51" s="47"/>
      <c r="H51" s="48"/>
      <c r="I51" s="49"/>
      <c r="J51" s="8"/>
      <c r="K51" s="42" t="str">
        <f>IF(ISNONTEXT('[1]Ekipni plasman'!$B$21)=FALSE,'[1]Ekipni plasman'!$B$21,"")</f>
        <v/>
      </c>
      <c r="L51" s="43"/>
      <c r="M51" s="44"/>
      <c r="N51" s="45" t="str">
        <f>VLOOKUP(K51,'[1]Ekipni plasman'!$B$6:$F$55,3,FALSE)</f>
        <v/>
      </c>
      <c r="O51" s="46" t="str">
        <f>VLOOKUP(K51,'[1]Ekipni plasman'!$B$6:$F$55,2,FALSE)</f>
        <v/>
      </c>
      <c r="P51" s="47"/>
      <c r="Q51" s="48"/>
      <c r="R51" s="49"/>
    </row>
    <row r="52" spans="2:18" ht="12" customHeight="1" thickBot="1" x14ac:dyDescent="0.25">
      <c r="B52" s="2"/>
      <c r="D52" s="2"/>
      <c r="G52" s="2"/>
      <c r="H52" s="6"/>
      <c r="I52" s="2"/>
    </row>
    <row r="53" spans="2:18" s="33" customFormat="1" ht="15" customHeight="1" x14ac:dyDescent="0.2">
      <c r="B53" s="25">
        <f>IF(ISNUMBER(D53)=TRUE,VLOOKUP(B58,'[1]Obračun rezultata A sektora'!$D$2:$J$51,7,0),"")</f>
        <v>13</v>
      </c>
      <c r="C53" s="26" t="str">
        <f>VLOOKUP(B58,'[1]Obračun rezultata A sektora'!$D$2:$E$51,2,FALSE)</f>
        <v>Mladen Tkalec</v>
      </c>
      <c r="D53" s="27">
        <f>VLOOKUP(B58,'[1]Obračun rezultata A sektora'!$D$2:$H$51,5,FALSE)</f>
        <v>5</v>
      </c>
      <c r="E53" s="28">
        <f>IF(AND(ISNUMBER(D53)=TRUE,ISNUMBER(F53)=TRUE),VLOOKUP(B58,'[1]Obračun rezultata A sektora'!$D$2:$I$51,3,FALSE),"")</f>
        <v>314</v>
      </c>
      <c r="F53" s="29">
        <f>VLOOKUP(B58,'[1]Obračun rezultata A sektora'!$D$2:G$51,4,FALSE)</f>
        <v>5</v>
      </c>
      <c r="G53" s="30">
        <f>VLOOKUP(C53,'[1]Pojedinačni plasman'!$A$6:$G$155,7,FALSE)</f>
        <v>15</v>
      </c>
      <c r="H53" s="31">
        <f>VLOOKUP(B58,'[1]Ekipni plasman'!$B$6:$F$55,5,FALSE)</f>
        <v>7</v>
      </c>
      <c r="I53" s="32"/>
      <c r="K53" s="25" t="str">
        <f>IF(ISNUMBER(M53)=TRUE,VLOOKUP(K58,'[1]Obračun rezultata A sektora'!$D$2:$J$51,7,0),"")</f>
        <v/>
      </c>
      <c r="L53" s="26" t="str">
        <f>VLOOKUP(K58,'[1]Obračun rezultata A sektora'!$D$2:$E$51,2,FALSE)</f>
        <v/>
      </c>
      <c r="M53" s="27" t="str">
        <f>VLOOKUP(K58,'[1]Obračun rezultata A sektora'!$D$2:$H$51,5,FALSE)</f>
        <v/>
      </c>
      <c r="N53" s="28" t="str">
        <f>IF(AND(ISNUMBER(M53)=TRUE,ISNUMBER(O53)=TRUE),VLOOKUP(K58,'[1]Obračun rezultata A sektora'!$D$2:$I$51,3,FALSE),"")</f>
        <v/>
      </c>
      <c r="O53" s="29" t="str">
        <f>VLOOKUP(K58,'[1]Obračun rezultata A sektora'!$D$2:G$51,4,FALSE)</f>
        <v/>
      </c>
      <c r="P53" s="30" t="str">
        <f>VLOOKUP(L53,'[1]Pojedinačni plasman'!$A$6:$G$155,7,FALSE)</f>
        <v/>
      </c>
      <c r="Q53" s="31" t="str">
        <f>VLOOKUP(K58,'[1]Ekipni plasman'!$B$6:$F$55,5,FALSE)</f>
        <v/>
      </c>
      <c r="R53" s="32"/>
    </row>
    <row r="54" spans="2:18" s="33" customFormat="1" ht="15" customHeight="1" x14ac:dyDescent="0.2">
      <c r="B54" s="34">
        <f>IF(ISNUMBER(D54)=TRUE,VLOOKUP(B58,'[1]Obračun rezultata B sektora'!$D$2:$J$51,7,0),"")</f>
        <v>14</v>
      </c>
      <c r="C54" s="35" t="str">
        <f>VLOOKUP(B58,'[1]Obračun rezultata B sektora'!$D$2:$E$51,2,FALSE)</f>
        <v>Miljenko Bočkor</v>
      </c>
      <c r="D54" s="36">
        <f>VLOOKUP(B58,'[1]Obračun rezultata B sektora'!$D$2:$H$51,5,FALSE)</f>
        <v>5</v>
      </c>
      <c r="E54" s="37">
        <f>IF(AND(ISNUMBER(D54)=TRUE,ISNUMBER(F54)=TRUE),VLOOKUP(B58,'[1]Obračun rezultata B sektora'!$D$2:$I$51,3,FALSE),"")</f>
        <v>315</v>
      </c>
      <c r="F54" s="38">
        <f>VLOOKUP(B58,'[1]Obračun rezultata B sektora'!$D$2:G$51,4,FALSE)</f>
        <v>4.5</v>
      </c>
      <c r="G54" s="39">
        <f>VLOOKUP(C54,'[1]Pojedinačni plasman'!$A$6:$G$155,7,FALSE)</f>
        <v>12</v>
      </c>
      <c r="H54" s="40"/>
      <c r="I54" s="41"/>
      <c r="K54" s="34" t="str">
        <f>IF(ISNUMBER(M54)=TRUE,VLOOKUP(K58,'[1]Obračun rezultata B sektora'!$D$2:$J$51,7,0),"")</f>
        <v/>
      </c>
      <c r="L54" s="35" t="str">
        <f>VLOOKUP(K58,'[1]Obračun rezultata B sektora'!$D$2:$E$51,2,FALSE)</f>
        <v/>
      </c>
      <c r="M54" s="36" t="str">
        <f>VLOOKUP(K58,'[1]Obračun rezultata B sektora'!$D$2:$H$51,5,FALSE)</f>
        <v/>
      </c>
      <c r="N54" s="37" t="str">
        <f>IF(AND(ISNUMBER(M54)=TRUE,ISNUMBER(O54)=TRUE),VLOOKUP(K58,'[1]Obračun rezultata B sektora'!$D$2:$I$51,3,FALSE),"")</f>
        <v/>
      </c>
      <c r="O54" s="38" t="str">
        <f>VLOOKUP(K58,'[1]Obračun rezultata B sektora'!$D$2:G$51,4,FALSE)</f>
        <v/>
      </c>
      <c r="P54" s="39" t="str">
        <f>VLOOKUP(L54,'[1]Pojedinačni plasman'!$A$6:$G$155,7,FALSE)</f>
        <v/>
      </c>
      <c r="Q54" s="40"/>
      <c r="R54" s="41"/>
    </row>
    <row r="55" spans="2:18" s="33" customFormat="1" ht="15" customHeight="1" x14ac:dyDescent="0.2">
      <c r="B55" s="34">
        <f>IF(ISNUMBER(D55)=TRUE,VLOOKUP(B58,'[1]Obračun rezultata C sektora'!$D$2:$J$51,7,0),"")</f>
        <v>15</v>
      </c>
      <c r="C55" s="35" t="str">
        <f>VLOOKUP(B58,'[1]Obračun rezultata C sektora'!$D$2:$E$51,2,FALSE)</f>
        <v>Mihael Tkalec</v>
      </c>
      <c r="D55" s="36">
        <f>VLOOKUP(B58,'[1]Obračun rezultata C sektora'!$D$2:$H$51,5,FALSE)</f>
        <v>5</v>
      </c>
      <c r="E55" s="37">
        <f>IF(AND(ISNUMBER(D55)=TRUE,ISNUMBER(F55)=TRUE),VLOOKUP(B58,'[1]Obračun rezultata C sektora'!$D$2:$I$51,3,FALSE),"")</f>
        <v>361</v>
      </c>
      <c r="F55" s="38">
        <f>VLOOKUP(B58,'[1]Obračun rezultata C sektora'!$D$2:G$51,4,FALSE)</f>
        <v>6</v>
      </c>
      <c r="G55" s="39">
        <f>VLOOKUP(C55,'[1]Pojedinačni plasman'!$A$6:$G$155,7,FALSE)</f>
        <v>16</v>
      </c>
      <c r="H55" s="40"/>
      <c r="I55" s="41"/>
      <c r="K55" s="34" t="str">
        <f>IF(ISNUMBER(M55)=TRUE,VLOOKUP(K58,'[1]Obračun rezultata C sektora'!$D$2:$J$51,7,0),"")</f>
        <v/>
      </c>
      <c r="L55" s="35" t="str">
        <f>VLOOKUP(K58,'[1]Obračun rezultata C sektora'!$D$2:$E$51,2,FALSE)</f>
        <v/>
      </c>
      <c r="M55" s="36" t="str">
        <f>VLOOKUP(K58,'[1]Obračun rezultata C sektora'!$D$2:$H$51,5,FALSE)</f>
        <v/>
      </c>
      <c r="N55" s="37" t="str">
        <f>IF(AND(ISNUMBER(M55)=TRUE,ISNUMBER(O55)=TRUE),VLOOKUP(K58,'[1]Obračun rezultata C sektora'!$D$2:$I$51,3,FALSE),"")</f>
        <v/>
      </c>
      <c r="O55" s="38" t="str">
        <f>VLOOKUP(K58,'[1]Obračun rezultata C sektora'!$D$2:G$51,4,FALSE)</f>
        <v/>
      </c>
      <c r="P55" s="39" t="str">
        <f>VLOOKUP(L55,'[1]Pojedinačni plasman'!$A$6:$G$155,7,FALSE)</f>
        <v/>
      </c>
      <c r="Q55" s="40"/>
      <c r="R55" s="41"/>
    </row>
    <row r="56" spans="2:18" s="33" customFormat="1" ht="15" customHeight="1" x14ac:dyDescent="0.2">
      <c r="B56" s="34"/>
      <c r="C56" s="37"/>
      <c r="D56" s="36"/>
      <c r="E56" s="37"/>
      <c r="F56" s="38"/>
      <c r="G56" s="39"/>
      <c r="H56" s="40"/>
      <c r="I56" s="41"/>
      <c r="K56" s="34"/>
      <c r="L56" s="37"/>
      <c r="M56" s="36"/>
      <c r="N56" s="37"/>
      <c r="O56" s="38"/>
      <c r="P56" s="39"/>
      <c r="Q56" s="40"/>
      <c r="R56" s="41"/>
    </row>
    <row r="57" spans="2:18" s="33" customFormat="1" ht="15" customHeight="1" x14ac:dyDescent="0.2">
      <c r="B57" s="34"/>
      <c r="C57" s="37"/>
      <c r="D57" s="36"/>
      <c r="E57" s="37"/>
      <c r="F57" s="38"/>
      <c r="G57" s="39"/>
      <c r="H57" s="40"/>
      <c r="I57" s="41"/>
      <c r="K57" s="34"/>
      <c r="L57" s="37"/>
      <c r="M57" s="36"/>
      <c r="N57" s="37"/>
      <c r="O57" s="38"/>
      <c r="P57" s="39"/>
      <c r="Q57" s="40"/>
      <c r="R57" s="41"/>
    </row>
    <row r="58" spans="2:18" ht="21" thickBot="1" x14ac:dyDescent="0.35">
      <c r="B58" s="42" t="str">
        <f>IF(ISNONTEXT('[1]Ekipni plasman'!$B$12)=FALSE,'[1]Ekipni plasman'!$B$12,"")</f>
        <v>Stara Mura Miklavec</v>
      </c>
      <c r="C58" s="43"/>
      <c r="D58" s="44"/>
      <c r="E58" s="45">
        <f>VLOOKUP(B58,'[1]Ekipni plasman'!$B$6:$F$55,3,FALSE)</f>
        <v>990</v>
      </c>
      <c r="F58" s="46">
        <f>VLOOKUP(B58,'[1]Ekipni plasman'!$B$6:$F$55,2,FALSE)</f>
        <v>15.5</v>
      </c>
      <c r="G58" s="47"/>
      <c r="H58" s="48"/>
      <c r="I58" s="49"/>
      <c r="J58" s="8"/>
      <c r="K58" s="42" t="str">
        <f>IF(ISNONTEXT('[1]Ekipni plasman'!$B$22)=FALSE,'[1]Ekipni plasman'!$B$22,"")</f>
        <v/>
      </c>
      <c r="L58" s="43"/>
      <c r="M58" s="44"/>
      <c r="N58" s="45" t="str">
        <f>VLOOKUP(K58,'[1]Ekipni plasman'!$B$6:$F$55,3,FALSE)</f>
        <v/>
      </c>
      <c r="O58" s="46" t="str">
        <f>VLOOKUP(K58,'[1]Ekipni plasman'!$B$6:$F$55,2,FALSE)</f>
        <v/>
      </c>
      <c r="P58" s="47"/>
      <c r="Q58" s="48"/>
      <c r="R58" s="49"/>
    </row>
    <row r="59" spans="2:18" ht="12" customHeight="1" thickBot="1" x14ac:dyDescent="0.25">
      <c r="B59" s="2"/>
      <c r="D59" s="2"/>
      <c r="G59" s="2"/>
      <c r="H59" s="6"/>
      <c r="I59" s="2"/>
    </row>
    <row r="60" spans="2:18" s="33" customFormat="1" ht="15" customHeight="1" x14ac:dyDescent="0.2">
      <c r="B60" s="25" t="str">
        <f>IF(ISNUMBER(D60)=TRUE,VLOOKUP(B65,'[1]Obračun rezultata A sektora'!$D$2:$J$51,7,0),"")</f>
        <v/>
      </c>
      <c r="C60" s="26" t="str">
        <f>VLOOKUP(B65,'[1]Obračun rezultata A sektora'!$D$2:$E$51,2,FALSE)</f>
        <v/>
      </c>
      <c r="D60" s="27" t="str">
        <f>VLOOKUP(B65,'[1]Obračun rezultata A sektora'!$D$2:$H$51,5,FALSE)</f>
        <v/>
      </c>
      <c r="E60" s="28" t="str">
        <f>IF(AND(ISNUMBER(D60)=TRUE,ISNUMBER(F60)=TRUE),VLOOKUP(B65,'[1]Obračun rezultata A sektora'!$D$2:$I$51,3,FALSE),"")</f>
        <v/>
      </c>
      <c r="F60" s="29" t="str">
        <f>VLOOKUP(B65,'[1]Obračun rezultata A sektora'!$D$2:G$51,4,FALSE)</f>
        <v/>
      </c>
      <c r="G60" s="30" t="str">
        <f>VLOOKUP(C60,'[1]Pojedinačni plasman'!$A$6:$G$155,7,FALSE)</f>
        <v/>
      </c>
      <c r="H60" s="31" t="str">
        <f>VLOOKUP(B65,'[1]Ekipni plasman'!$B$6:$F$55,5,FALSE)</f>
        <v/>
      </c>
      <c r="I60" s="32"/>
      <c r="K60" s="25" t="str">
        <f>IF(ISNUMBER(M60)=TRUE,VLOOKUP(K65,'[1]Obračun rezultata A sektora'!$D$2:$J$51,7,0),"")</f>
        <v/>
      </c>
      <c r="L60" s="26" t="str">
        <f>VLOOKUP(K65,'[1]Obračun rezultata A sektora'!$D$2:$E$51,2,FALSE)</f>
        <v/>
      </c>
      <c r="M60" s="27" t="str">
        <f>VLOOKUP(K65,'[1]Obračun rezultata A sektora'!$D$2:$H$51,5,FALSE)</f>
        <v/>
      </c>
      <c r="N60" s="28" t="str">
        <f>IF(AND(ISNUMBER(M60)=TRUE,ISNUMBER(O60)=TRUE),VLOOKUP(K65,'[1]Obračun rezultata A sektora'!$D$2:$I$51,3,FALSE),"")</f>
        <v/>
      </c>
      <c r="O60" s="29" t="str">
        <f>VLOOKUP(K65,'[1]Obračun rezultata A sektora'!$D$2:G$51,4,FALSE)</f>
        <v/>
      </c>
      <c r="P60" s="30" t="str">
        <f>VLOOKUP(L60,'[1]Pojedinačni plasman'!$A$6:$G$155,7,FALSE)</f>
        <v/>
      </c>
      <c r="Q60" s="31" t="str">
        <f>VLOOKUP(K65,'[1]Ekipni plasman'!$B$6:$F$55,5,FALSE)</f>
        <v/>
      </c>
      <c r="R60" s="32"/>
    </row>
    <row r="61" spans="2:18" s="33" customFormat="1" ht="15" customHeight="1" x14ac:dyDescent="0.2">
      <c r="B61" s="34" t="str">
        <f>IF(ISNUMBER(D61)=TRUE,VLOOKUP(B65,'[1]Obračun rezultata B sektora'!$D$2:$J$51,7,0),"")</f>
        <v/>
      </c>
      <c r="C61" s="35" t="str">
        <f>VLOOKUP(B65,'[1]Obračun rezultata B sektora'!$D$2:$E$51,2,FALSE)</f>
        <v/>
      </c>
      <c r="D61" s="36" t="str">
        <f>VLOOKUP(B65,'[1]Obračun rezultata B sektora'!$D$2:$H$51,5,FALSE)</f>
        <v/>
      </c>
      <c r="E61" s="37" t="str">
        <f>IF(AND(ISNUMBER(D61)=TRUE,ISNUMBER(F61)=TRUE),VLOOKUP(B65,'[1]Obračun rezultata B sektora'!$D$2:$I$51,3,FALSE),"")</f>
        <v/>
      </c>
      <c r="F61" s="38" t="str">
        <f>VLOOKUP(B65,'[1]Obračun rezultata B sektora'!$D$2:G$51,4,FALSE)</f>
        <v/>
      </c>
      <c r="G61" s="39" t="str">
        <f>VLOOKUP(C61,'[1]Pojedinačni plasman'!$A$6:$G$155,7,FALSE)</f>
        <v/>
      </c>
      <c r="H61" s="40"/>
      <c r="I61" s="41"/>
      <c r="K61" s="34" t="str">
        <f>IF(ISNUMBER(M61)=TRUE,VLOOKUP(K65,'[1]Obračun rezultata B sektora'!$D$2:$J$51,7,0),"")</f>
        <v/>
      </c>
      <c r="L61" s="35" t="str">
        <f>VLOOKUP(K65,'[1]Obračun rezultata B sektora'!$D$2:$E$51,2,FALSE)</f>
        <v/>
      </c>
      <c r="M61" s="36" t="str">
        <f>VLOOKUP(K65,'[1]Obračun rezultata B sektora'!$D$2:$H$51,5,FALSE)</f>
        <v/>
      </c>
      <c r="N61" s="37" t="str">
        <f>IF(AND(ISNUMBER(M61)=TRUE,ISNUMBER(O61)=TRUE),VLOOKUP(K65,'[1]Obračun rezultata B sektora'!$D$2:$I$51,3,FALSE),"")</f>
        <v/>
      </c>
      <c r="O61" s="38" t="str">
        <f>VLOOKUP(K65,'[1]Obračun rezultata B sektora'!$D$2:G$51,4,FALSE)</f>
        <v/>
      </c>
      <c r="P61" s="39" t="str">
        <f>VLOOKUP(L61,'[1]Pojedinačni plasman'!$A$6:$G$155,7,FALSE)</f>
        <v/>
      </c>
      <c r="Q61" s="40"/>
      <c r="R61" s="41"/>
    </row>
    <row r="62" spans="2:18" s="33" customFormat="1" ht="15" customHeight="1" x14ac:dyDescent="0.2">
      <c r="B62" s="34" t="str">
        <f>IF(ISNUMBER(D62)=TRUE,VLOOKUP(B65,'[1]Obračun rezultata C sektora'!$D$2:$J$51,7,0),"")</f>
        <v/>
      </c>
      <c r="C62" s="35" t="str">
        <f>VLOOKUP(B65,'[1]Obračun rezultata C sektora'!$D$2:$E$51,2,FALSE)</f>
        <v/>
      </c>
      <c r="D62" s="36" t="str">
        <f>VLOOKUP(B65,'[1]Obračun rezultata C sektora'!$D$2:$H$51,5,FALSE)</f>
        <v/>
      </c>
      <c r="E62" s="37" t="str">
        <f>IF(AND(ISNUMBER(D62)=TRUE,ISNUMBER(F62)=TRUE),VLOOKUP(B65,'[1]Obračun rezultata C sektora'!$D$2:$I$51,3,FALSE),"")</f>
        <v/>
      </c>
      <c r="F62" s="38" t="str">
        <f>VLOOKUP(B65,'[1]Obračun rezultata C sektora'!$D$2:G$51,4,FALSE)</f>
        <v/>
      </c>
      <c r="G62" s="39" t="str">
        <f>VLOOKUP(C62,'[1]Pojedinačni plasman'!$A$6:$G$155,7,FALSE)</f>
        <v/>
      </c>
      <c r="H62" s="40"/>
      <c r="I62" s="41"/>
      <c r="K62" s="34" t="str">
        <f>IF(ISNUMBER(M62)=TRUE,VLOOKUP(K65,'[1]Obračun rezultata C sektora'!$D$2:$J$51,7,0),"")</f>
        <v/>
      </c>
      <c r="L62" s="35" t="str">
        <f>VLOOKUP(K65,'[1]Obračun rezultata C sektora'!$D$2:$E$51,2,FALSE)</f>
        <v/>
      </c>
      <c r="M62" s="36" t="str">
        <f>VLOOKUP(K65,'[1]Obračun rezultata C sektora'!$D$2:$H$51,5,FALSE)</f>
        <v/>
      </c>
      <c r="N62" s="37" t="str">
        <f>IF(AND(ISNUMBER(M62)=TRUE,ISNUMBER(O62)=TRUE),VLOOKUP(K65,'[1]Obračun rezultata C sektora'!$D$2:$I$51,3,FALSE),"")</f>
        <v/>
      </c>
      <c r="O62" s="38" t="str">
        <f>VLOOKUP(K65,'[1]Obračun rezultata C sektora'!$D$2:G$51,4,FALSE)</f>
        <v/>
      </c>
      <c r="P62" s="39" t="str">
        <f>VLOOKUP(L62,'[1]Pojedinačni plasman'!$A$6:$G$155,7,FALSE)</f>
        <v/>
      </c>
      <c r="Q62" s="40"/>
      <c r="R62" s="41"/>
    </row>
    <row r="63" spans="2:18" s="33" customFormat="1" ht="15" customHeight="1" x14ac:dyDescent="0.2">
      <c r="B63" s="34"/>
      <c r="C63" s="37"/>
      <c r="D63" s="36"/>
      <c r="E63" s="37"/>
      <c r="F63" s="38"/>
      <c r="G63" s="39"/>
      <c r="H63" s="40"/>
      <c r="I63" s="41"/>
      <c r="K63" s="34"/>
      <c r="L63" s="37"/>
      <c r="M63" s="36"/>
      <c r="N63" s="37"/>
      <c r="O63" s="38"/>
      <c r="P63" s="39"/>
      <c r="Q63" s="40"/>
      <c r="R63" s="41"/>
    </row>
    <row r="64" spans="2:18" s="33" customFormat="1" ht="15" customHeight="1" x14ac:dyDescent="0.2">
      <c r="B64" s="34"/>
      <c r="C64" s="37"/>
      <c r="D64" s="36"/>
      <c r="E64" s="37"/>
      <c r="F64" s="38"/>
      <c r="G64" s="39"/>
      <c r="H64" s="40"/>
      <c r="I64" s="41"/>
      <c r="K64" s="34"/>
      <c r="L64" s="37"/>
      <c r="M64" s="36"/>
      <c r="N64" s="37"/>
      <c r="O64" s="38"/>
      <c r="P64" s="39"/>
      <c r="Q64" s="40"/>
      <c r="R64" s="41"/>
    </row>
    <row r="65" spans="2:18" ht="21" thickBot="1" x14ac:dyDescent="0.35">
      <c r="B65" s="42" t="str">
        <f>IF(ISNONTEXT('[1]Ekipni plasman'!$B$13)=FALSE,'[1]Ekipni plasman'!$B$13,"")</f>
        <v/>
      </c>
      <c r="C65" s="43"/>
      <c r="D65" s="44"/>
      <c r="E65" s="45" t="str">
        <f>VLOOKUP(B65,'[1]Ekipni plasman'!$B$6:$F$55,3,FALSE)</f>
        <v/>
      </c>
      <c r="F65" s="46" t="str">
        <f>VLOOKUP(B65,'[1]Ekipni plasman'!$B$6:$F$55,2,FALSE)</f>
        <v/>
      </c>
      <c r="G65" s="47"/>
      <c r="H65" s="48"/>
      <c r="I65" s="49"/>
      <c r="J65" s="8"/>
      <c r="K65" s="42" t="str">
        <f>IF(ISNONTEXT('[1]Ekipni plasman'!$B$23)=FALSE,'[1]Ekipni plasman'!$B$23,"")</f>
        <v/>
      </c>
      <c r="L65" s="43"/>
      <c r="M65" s="44"/>
      <c r="N65" s="45" t="str">
        <f>VLOOKUP(K65,'[1]Ekipni plasman'!$B$6:$F$55,3,FALSE)</f>
        <v/>
      </c>
      <c r="O65" s="46" t="str">
        <f>VLOOKUP(K65,'[1]Ekipni plasman'!$B$6:$F$55,2,FALSE)</f>
        <v/>
      </c>
      <c r="P65" s="47"/>
      <c r="Q65" s="48"/>
      <c r="R65" s="49"/>
    </row>
    <row r="66" spans="2:18" ht="12" customHeight="1" thickBot="1" x14ac:dyDescent="0.25">
      <c r="B66" s="2"/>
      <c r="D66" s="2"/>
      <c r="G66" s="2"/>
      <c r="H66" s="6"/>
      <c r="I66" s="2"/>
    </row>
    <row r="67" spans="2:18" s="33" customFormat="1" ht="15" customHeight="1" x14ac:dyDescent="0.2">
      <c r="B67" s="25" t="str">
        <f>IF(ISNUMBER(D67)=TRUE,VLOOKUP(B72,'[1]Obračun rezultata A sektora'!$D$2:$J$51,7,0),"")</f>
        <v/>
      </c>
      <c r="C67" s="26" t="str">
        <f>VLOOKUP(B72,'[1]Obračun rezultata A sektora'!$D$2:$E$51,2,FALSE)</f>
        <v/>
      </c>
      <c r="D67" s="27" t="str">
        <f>VLOOKUP(B72,'[1]Obračun rezultata A sektora'!$D$2:$H$51,5,FALSE)</f>
        <v/>
      </c>
      <c r="E67" s="28" t="str">
        <f>IF(AND(ISNUMBER(D67)=TRUE,ISNUMBER(F67)=TRUE),VLOOKUP(B72,'[1]Obračun rezultata A sektora'!$D$2:$I$51,3,FALSE),"")</f>
        <v/>
      </c>
      <c r="F67" s="29" t="str">
        <f>VLOOKUP(B72,'[1]Obračun rezultata A sektora'!$D$2:G$51,4,FALSE)</f>
        <v/>
      </c>
      <c r="G67" s="30" t="str">
        <f>VLOOKUP(C67,'[1]Pojedinačni plasman'!$A$6:$G$155,7,FALSE)</f>
        <v/>
      </c>
      <c r="H67" s="31" t="str">
        <f>VLOOKUP(B72,'[1]Ekipni plasman'!$B$6:$F$55,5,FALSE)</f>
        <v/>
      </c>
      <c r="I67" s="32"/>
      <c r="K67" s="25" t="str">
        <f>IF(ISNUMBER(M67)=TRUE,VLOOKUP(K72,'[1]Obračun rezultata A sektora'!$D$2:$J$51,7,0),"")</f>
        <v/>
      </c>
      <c r="L67" s="26" t="str">
        <f>VLOOKUP(K72,'[1]Obračun rezultata A sektora'!$D$2:$E$51,2,FALSE)</f>
        <v/>
      </c>
      <c r="M67" s="27" t="str">
        <f>VLOOKUP(K72,'[1]Obračun rezultata A sektora'!$D$2:$H$51,5,FALSE)</f>
        <v/>
      </c>
      <c r="N67" s="28" t="str">
        <f>IF(AND(ISNUMBER(M67)=TRUE,ISNUMBER(O67)=TRUE),VLOOKUP(K72,'[1]Obračun rezultata A sektora'!$D$2:$I$51,3,FALSE),"")</f>
        <v/>
      </c>
      <c r="O67" s="29" t="str">
        <f>VLOOKUP(K72,'[1]Obračun rezultata A sektora'!$D$2:G$51,4,FALSE)</f>
        <v/>
      </c>
      <c r="P67" s="30" t="str">
        <f>VLOOKUP(L67,'[1]Pojedinačni plasman'!$A$6:$G$155,7,FALSE)</f>
        <v/>
      </c>
      <c r="Q67" s="31" t="str">
        <f>VLOOKUP(K72,'[1]Ekipni plasman'!$B$6:$F$55,5,FALSE)</f>
        <v/>
      </c>
      <c r="R67" s="32"/>
    </row>
    <row r="68" spans="2:18" s="33" customFormat="1" ht="15" customHeight="1" x14ac:dyDescent="0.2">
      <c r="B68" s="34" t="str">
        <f>IF(ISNUMBER(D68)=TRUE,VLOOKUP(B72,'[1]Obračun rezultata B sektora'!$D$2:$J$51,7,0),"")</f>
        <v/>
      </c>
      <c r="C68" s="35" t="str">
        <f>VLOOKUP(B72,'[1]Obračun rezultata B sektora'!$D$2:$E$51,2,FALSE)</f>
        <v/>
      </c>
      <c r="D68" s="36" t="str">
        <f>VLOOKUP(B72,'[1]Obračun rezultata B sektora'!$D$2:$H$51,5,FALSE)</f>
        <v/>
      </c>
      <c r="E68" s="37" t="str">
        <f>IF(AND(ISNUMBER(D68)=TRUE,ISNUMBER(F68)=TRUE),VLOOKUP(B72,'[1]Obračun rezultata B sektora'!$D$2:$I$51,3,FALSE),"")</f>
        <v/>
      </c>
      <c r="F68" s="38" t="str">
        <f>VLOOKUP(B72,'[1]Obračun rezultata B sektora'!$D$2:G$51,4,FALSE)</f>
        <v/>
      </c>
      <c r="G68" s="39" t="str">
        <f>VLOOKUP(C68,'[1]Pojedinačni plasman'!$A$6:$G$155,7,FALSE)</f>
        <v/>
      </c>
      <c r="H68" s="40"/>
      <c r="I68" s="41"/>
      <c r="K68" s="34" t="str">
        <f>IF(ISNUMBER(M68)=TRUE,VLOOKUP(K72,'[1]Obračun rezultata B sektora'!$D$2:$J$51,7,0),"")</f>
        <v/>
      </c>
      <c r="L68" s="35" t="str">
        <f>VLOOKUP(K72,'[1]Obračun rezultata B sektora'!$D$2:$E$51,2,FALSE)</f>
        <v/>
      </c>
      <c r="M68" s="36" t="str">
        <f>VLOOKUP(K72,'[1]Obračun rezultata B sektora'!$D$2:$H$51,5,FALSE)</f>
        <v/>
      </c>
      <c r="N68" s="37" t="str">
        <f>IF(AND(ISNUMBER(M68)=TRUE,ISNUMBER(O68)=TRUE),VLOOKUP(K72,'[1]Obračun rezultata B sektora'!$D$2:$I$51,3,FALSE),"")</f>
        <v/>
      </c>
      <c r="O68" s="38" t="str">
        <f>VLOOKUP(K72,'[1]Obračun rezultata B sektora'!$D$2:G$51,4,FALSE)</f>
        <v/>
      </c>
      <c r="P68" s="39" t="str">
        <f>VLOOKUP(L68,'[1]Pojedinačni plasman'!$A$6:$G$155,7,FALSE)</f>
        <v/>
      </c>
      <c r="Q68" s="40"/>
      <c r="R68" s="41"/>
    </row>
    <row r="69" spans="2:18" s="33" customFormat="1" ht="15" customHeight="1" x14ac:dyDescent="0.2">
      <c r="B69" s="34" t="str">
        <f>IF(ISNUMBER(D69)=TRUE,VLOOKUP(B72,'[1]Obračun rezultata C sektora'!$D$2:$J$51,7,0),"")</f>
        <v/>
      </c>
      <c r="C69" s="35" t="str">
        <f>VLOOKUP(B72,'[1]Obračun rezultata C sektora'!$D$2:$E$51,2,FALSE)</f>
        <v/>
      </c>
      <c r="D69" s="36" t="str">
        <f>VLOOKUP(B72,'[1]Obračun rezultata C sektora'!$D$2:$H$51,5,FALSE)</f>
        <v/>
      </c>
      <c r="E69" s="37" t="str">
        <f>IF(AND(ISNUMBER(D69)=TRUE,ISNUMBER(F69)=TRUE),VLOOKUP(B72,'[1]Obračun rezultata C sektora'!$D$2:$I$51,3,FALSE),"")</f>
        <v/>
      </c>
      <c r="F69" s="38" t="str">
        <f>VLOOKUP(B72,'[1]Obračun rezultata C sektora'!$D$2:G$51,4,FALSE)</f>
        <v/>
      </c>
      <c r="G69" s="39" t="str">
        <f>VLOOKUP(C69,'[1]Pojedinačni plasman'!$A$6:$G$155,7,FALSE)</f>
        <v/>
      </c>
      <c r="H69" s="40"/>
      <c r="I69" s="41"/>
      <c r="K69" s="34" t="str">
        <f>IF(ISNUMBER(M69)=TRUE,VLOOKUP(K72,'[1]Obračun rezultata C sektora'!$D$2:$J$51,7,0),"")</f>
        <v/>
      </c>
      <c r="L69" s="35" t="str">
        <f>VLOOKUP(K72,'[1]Obračun rezultata C sektora'!$D$2:$E$51,2,FALSE)</f>
        <v/>
      </c>
      <c r="M69" s="36" t="str">
        <f>VLOOKUP(K72,'[1]Obračun rezultata C sektora'!$D$2:$H$51,5,FALSE)</f>
        <v/>
      </c>
      <c r="N69" s="37" t="str">
        <f>IF(AND(ISNUMBER(M69)=TRUE,ISNUMBER(O69)=TRUE),VLOOKUP(K72,'[1]Obračun rezultata C sektora'!$D$2:$I$51,3,FALSE),"")</f>
        <v/>
      </c>
      <c r="O69" s="38" t="str">
        <f>VLOOKUP(K72,'[1]Obračun rezultata C sektora'!$D$2:G$51,4,FALSE)</f>
        <v/>
      </c>
      <c r="P69" s="39" t="str">
        <f>VLOOKUP(L69,'[1]Pojedinačni plasman'!$A$6:$G$155,7,FALSE)</f>
        <v/>
      </c>
      <c r="Q69" s="40"/>
      <c r="R69" s="41"/>
    </row>
    <row r="70" spans="2:18" s="33" customFormat="1" ht="15" customHeight="1" x14ac:dyDescent="0.2">
      <c r="B70" s="34"/>
      <c r="C70" s="37"/>
      <c r="D70" s="36"/>
      <c r="E70" s="37"/>
      <c r="F70" s="38"/>
      <c r="G70" s="39"/>
      <c r="H70" s="40"/>
      <c r="I70" s="41"/>
      <c r="K70" s="34"/>
      <c r="L70" s="37"/>
      <c r="M70" s="36"/>
      <c r="N70" s="37"/>
      <c r="O70" s="38"/>
      <c r="P70" s="39"/>
      <c r="Q70" s="40"/>
      <c r="R70" s="41"/>
    </row>
    <row r="71" spans="2:18" s="33" customFormat="1" ht="15" customHeight="1" x14ac:dyDescent="0.2">
      <c r="B71" s="34"/>
      <c r="C71" s="37"/>
      <c r="D71" s="36"/>
      <c r="E71" s="37"/>
      <c r="F71" s="38"/>
      <c r="G71" s="39"/>
      <c r="H71" s="40"/>
      <c r="I71" s="41"/>
      <c r="K71" s="34"/>
      <c r="L71" s="37"/>
      <c r="M71" s="36"/>
      <c r="N71" s="37"/>
      <c r="O71" s="38"/>
      <c r="P71" s="39"/>
      <c r="Q71" s="40"/>
      <c r="R71" s="41"/>
    </row>
    <row r="72" spans="2:18" ht="21" thickBot="1" x14ac:dyDescent="0.35">
      <c r="B72" s="42" t="str">
        <f>IF(ISNONTEXT('[1]Ekipni plasman'!$B$14)=FALSE,'[1]Ekipni plasman'!$B$14,"")</f>
        <v/>
      </c>
      <c r="C72" s="43"/>
      <c r="D72" s="44"/>
      <c r="E72" s="45" t="str">
        <f>VLOOKUP(B72,'[1]Ekipni plasman'!$B$6:$F$55,3,FALSE)</f>
        <v/>
      </c>
      <c r="F72" s="46" t="str">
        <f>VLOOKUP(B72,'[1]Ekipni plasman'!$B$6:$F$55,2,FALSE)</f>
        <v/>
      </c>
      <c r="G72" s="47"/>
      <c r="H72" s="48"/>
      <c r="I72" s="49"/>
      <c r="J72" s="8"/>
      <c r="K72" s="42" t="str">
        <f>IF(ISNONTEXT('[1]Ekipni plasman'!$B$24)=FALSE,'[1]Ekipni plasman'!$B$24,"")</f>
        <v/>
      </c>
      <c r="L72" s="43"/>
      <c r="M72" s="44"/>
      <c r="N72" s="45" t="str">
        <f>VLOOKUP(K72,'[1]Ekipni plasman'!$B$6:$F$55,3,FALSE)</f>
        <v/>
      </c>
      <c r="O72" s="46" t="str">
        <f>VLOOKUP(K72,'[1]Ekipni plasman'!$B$6:$F$55,2,FALSE)</f>
        <v/>
      </c>
      <c r="P72" s="47"/>
      <c r="Q72" s="48"/>
      <c r="R72" s="49"/>
    </row>
    <row r="73" spans="2:18" ht="12" customHeight="1" thickBot="1" x14ac:dyDescent="0.25">
      <c r="B73" s="2"/>
      <c r="D73" s="2"/>
      <c r="G73" s="2"/>
      <c r="H73" s="6"/>
      <c r="I73" s="2"/>
    </row>
    <row r="74" spans="2:18" s="33" customFormat="1" ht="15" customHeight="1" x14ac:dyDescent="0.2">
      <c r="B74" s="25" t="str">
        <f>IF(ISNUMBER(D74)=TRUE,VLOOKUP(B79,'[1]Obračun rezultata A sektora'!$D$2:$J$51,7,0),"")</f>
        <v/>
      </c>
      <c r="C74" s="26" t="str">
        <f>VLOOKUP(B79,'[1]Obračun rezultata A sektora'!$D$2:$E$51,2,FALSE)</f>
        <v/>
      </c>
      <c r="D74" s="27" t="str">
        <f>VLOOKUP(B79,'[1]Obračun rezultata A sektora'!$D$2:$H$51,5,FALSE)</f>
        <v/>
      </c>
      <c r="E74" s="28" t="str">
        <f>IF(AND(ISNUMBER(D74)=TRUE,ISNUMBER(F74)=TRUE),VLOOKUP(B79,'[1]Obračun rezultata A sektora'!$D$2:$I$51,3,FALSE),"")</f>
        <v/>
      </c>
      <c r="F74" s="29" t="str">
        <f>VLOOKUP(B79,'[1]Obračun rezultata A sektora'!$D$2:G$51,4,FALSE)</f>
        <v/>
      </c>
      <c r="G74" s="30" t="str">
        <f>VLOOKUP(C74,'[1]Pojedinačni plasman'!$A$6:$G$155,7,FALSE)</f>
        <v/>
      </c>
      <c r="H74" s="31" t="str">
        <f>VLOOKUP(B79,'[1]Ekipni plasman'!$B$6:$F$55,5,FALSE)</f>
        <v/>
      </c>
      <c r="I74" s="32"/>
      <c r="K74" s="25" t="str">
        <f>IF(ISNUMBER(M74)=TRUE,VLOOKUP(K79,'[1]Obračun rezultata A sektora'!$D$2:$J$51,7,0),"")</f>
        <v/>
      </c>
      <c r="L74" s="26" t="str">
        <f>VLOOKUP(K79,'[1]Obračun rezultata A sektora'!$D$2:$E$51,2,FALSE)</f>
        <v/>
      </c>
      <c r="M74" s="27" t="str">
        <f>VLOOKUP(K79,'[1]Obračun rezultata A sektora'!$D$2:$H$51,5,FALSE)</f>
        <v/>
      </c>
      <c r="N74" s="28" t="str">
        <f>IF(AND(ISNUMBER(M74)=TRUE,ISNUMBER(O74)=TRUE),VLOOKUP(K79,'[1]Obračun rezultata A sektora'!$D$2:$I$51,3,FALSE),"")</f>
        <v/>
      </c>
      <c r="O74" s="29" t="str">
        <f>VLOOKUP(K79,'[1]Obračun rezultata A sektora'!$D$2:G$51,4,FALSE)</f>
        <v/>
      </c>
      <c r="P74" s="30" t="str">
        <f>VLOOKUP(L74,'[1]Pojedinačni plasman'!$A$6:$G$155,7,FALSE)</f>
        <v/>
      </c>
      <c r="Q74" s="31" t="str">
        <f>VLOOKUP(K79,'[1]Ekipni plasman'!$B$6:$F$55,5,FALSE)</f>
        <v/>
      </c>
      <c r="R74" s="32"/>
    </row>
    <row r="75" spans="2:18" s="33" customFormat="1" ht="15" customHeight="1" x14ac:dyDescent="0.2">
      <c r="B75" s="34" t="str">
        <f>IF(ISNUMBER(D75)=TRUE,VLOOKUP(B79,'[1]Obračun rezultata B sektora'!$D$2:$J$51,7,0),"")</f>
        <v/>
      </c>
      <c r="C75" s="35" t="str">
        <f>VLOOKUP(B79,'[1]Obračun rezultata B sektora'!$D$2:$E$51,2,FALSE)</f>
        <v/>
      </c>
      <c r="D75" s="36" t="str">
        <f>VLOOKUP(B79,'[1]Obračun rezultata B sektora'!$D$2:$H$51,5,FALSE)</f>
        <v/>
      </c>
      <c r="E75" s="37" t="str">
        <f>IF(AND(ISNUMBER(D75)=TRUE,ISNUMBER(F75)=TRUE),VLOOKUP(B79,'[1]Obračun rezultata B sektora'!$D$2:$I$51,3,FALSE),"")</f>
        <v/>
      </c>
      <c r="F75" s="38" t="str">
        <f>VLOOKUP(B79,'[1]Obračun rezultata B sektora'!$D$2:G$51,4,FALSE)</f>
        <v/>
      </c>
      <c r="G75" s="39" t="str">
        <f>VLOOKUP(C75,'[1]Pojedinačni plasman'!$A$6:$G$155,7,FALSE)</f>
        <v/>
      </c>
      <c r="H75" s="40"/>
      <c r="I75" s="41"/>
      <c r="K75" s="34" t="str">
        <f>IF(ISNUMBER(M75)=TRUE,VLOOKUP(K79,'[1]Obračun rezultata B sektora'!$D$2:$J$51,7,0),"")</f>
        <v/>
      </c>
      <c r="L75" s="35" t="str">
        <f>VLOOKUP(K79,'[1]Obračun rezultata B sektora'!$D$2:$E$51,2,FALSE)</f>
        <v/>
      </c>
      <c r="M75" s="36" t="str">
        <f>VLOOKUP(K79,'[1]Obračun rezultata B sektora'!$D$2:$H$51,5,FALSE)</f>
        <v/>
      </c>
      <c r="N75" s="37" t="str">
        <f>IF(AND(ISNUMBER(M75)=TRUE,ISNUMBER(O75)=TRUE),VLOOKUP(K79,'[1]Obračun rezultata B sektora'!$D$2:$I$51,3,FALSE),"")</f>
        <v/>
      </c>
      <c r="O75" s="38" t="str">
        <f>VLOOKUP(K79,'[1]Obračun rezultata B sektora'!$D$2:G$51,4,FALSE)</f>
        <v/>
      </c>
      <c r="P75" s="39" t="str">
        <f>VLOOKUP(L75,'[1]Pojedinačni plasman'!$A$6:$G$155,7,FALSE)</f>
        <v/>
      </c>
      <c r="Q75" s="40"/>
      <c r="R75" s="41"/>
    </row>
    <row r="76" spans="2:18" s="33" customFormat="1" ht="15" customHeight="1" x14ac:dyDescent="0.2">
      <c r="B76" s="34" t="str">
        <f>IF(ISNUMBER(D76)=TRUE,VLOOKUP(B79,'[1]Obračun rezultata C sektora'!$D$2:$J$51,7,0),"")</f>
        <v/>
      </c>
      <c r="C76" s="35" t="str">
        <f>VLOOKUP(B79,'[1]Obračun rezultata C sektora'!$D$2:$E$51,2,FALSE)</f>
        <v/>
      </c>
      <c r="D76" s="36" t="str">
        <f>VLOOKUP(B79,'[1]Obračun rezultata C sektora'!$D$2:$H$51,5,FALSE)</f>
        <v/>
      </c>
      <c r="E76" s="37" t="str">
        <f>IF(AND(ISNUMBER(D76)=TRUE,ISNUMBER(F76)=TRUE),VLOOKUP(B79,'[1]Obračun rezultata C sektora'!$D$2:$I$51,3,FALSE),"")</f>
        <v/>
      </c>
      <c r="F76" s="38" t="str">
        <f>VLOOKUP(B79,'[1]Obračun rezultata C sektora'!$D$2:G$51,4,FALSE)</f>
        <v/>
      </c>
      <c r="G76" s="39" t="str">
        <f>VLOOKUP(C76,'[1]Pojedinačni plasman'!$A$6:$G$155,7,FALSE)</f>
        <v/>
      </c>
      <c r="H76" s="40"/>
      <c r="I76" s="41"/>
      <c r="K76" s="34" t="str">
        <f>IF(ISNUMBER(M76)=TRUE,VLOOKUP(K79,'[1]Obračun rezultata C sektora'!$D$2:$J$51,7,0),"")</f>
        <v/>
      </c>
      <c r="L76" s="35" t="str">
        <f>VLOOKUP(K79,'[1]Obračun rezultata C sektora'!$D$2:$E$51,2,FALSE)</f>
        <v/>
      </c>
      <c r="M76" s="36" t="str">
        <f>VLOOKUP(K79,'[1]Obračun rezultata C sektora'!$D$2:$H$51,5,FALSE)</f>
        <v/>
      </c>
      <c r="N76" s="37" t="str">
        <f>IF(AND(ISNUMBER(M76)=TRUE,ISNUMBER(O76)=TRUE),VLOOKUP(K79,'[1]Obračun rezultata C sektora'!$D$2:$I$51,3,FALSE),"")</f>
        <v/>
      </c>
      <c r="O76" s="38" t="str">
        <f>VLOOKUP(K79,'[1]Obračun rezultata C sektora'!$D$2:G$51,4,FALSE)</f>
        <v/>
      </c>
      <c r="P76" s="39" t="str">
        <f>VLOOKUP(L76,'[1]Pojedinačni plasman'!$A$6:$G$155,7,FALSE)</f>
        <v/>
      </c>
      <c r="Q76" s="40"/>
      <c r="R76" s="41"/>
    </row>
    <row r="77" spans="2:18" s="33" customFormat="1" ht="15" customHeight="1" x14ac:dyDescent="0.2">
      <c r="B77" s="34"/>
      <c r="C77" s="37"/>
      <c r="D77" s="36"/>
      <c r="E77" s="37"/>
      <c r="F77" s="38"/>
      <c r="G77" s="39"/>
      <c r="H77" s="40"/>
      <c r="I77" s="41"/>
      <c r="K77" s="34"/>
      <c r="L77" s="37"/>
      <c r="M77" s="36"/>
      <c r="N77" s="37"/>
      <c r="O77" s="38"/>
      <c r="P77" s="39"/>
      <c r="Q77" s="40"/>
      <c r="R77" s="41"/>
    </row>
    <row r="78" spans="2:18" s="33" customFormat="1" ht="15" customHeight="1" x14ac:dyDescent="0.2">
      <c r="B78" s="34"/>
      <c r="C78" s="37"/>
      <c r="D78" s="36"/>
      <c r="E78" s="37"/>
      <c r="F78" s="38"/>
      <c r="G78" s="39"/>
      <c r="H78" s="40"/>
      <c r="I78" s="41"/>
      <c r="K78" s="34"/>
      <c r="L78" s="37"/>
      <c r="M78" s="36"/>
      <c r="N78" s="37"/>
      <c r="O78" s="38"/>
      <c r="P78" s="39"/>
      <c r="Q78" s="40"/>
      <c r="R78" s="41"/>
    </row>
    <row r="79" spans="2:18" ht="21" thickBot="1" x14ac:dyDescent="0.35">
      <c r="B79" s="42" t="str">
        <f>IF(ISNONTEXT('[1]Ekipni plasman'!$B$15)=FALSE,'[1]Ekipni plasman'!$B$15,"")</f>
        <v/>
      </c>
      <c r="C79" s="43"/>
      <c r="D79" s="44"/>
      <c r="E79" s="45" t="str">
        <f>VLOOKUP(B79,'[1]Ekipni plasman'!$B$6:$F$55,3,FALSE)</f>
        <v/>
      </c>
      <c r="F79" s="46" t="str">
        <f>VLOOKUP(B79,'[1]Ekipni plasman'!$B$6:$F$55,2,FALSE)</f>
        <v/>
      </c>
      <c r="G79" s="47"/>
      <c r="H79" s="48"/>
      <c r="I79" s="49"/>
      <c r="J79" s="8"/>
      <c r="K79" s="42" t="str">
        <f>IF(ISNONTEXT('[1]Ekipni plasman'!$B$25)=FALSE,'[1]Ekipni plasman'!$B$25,"")</f>
        <v/>
      </c>
      <c r="L79" s="43"/>
      <c r="M79" s="44"/>
      <c r="N79" s="45" t="str">
        <f>VLOOKUP(K79,'[1]Ekipni plasman'!$B$6:$F$55,3,FALSE)</f>
        <v/>
      </c>
      <c r="O79" s="46" t="str">
        <f>VLOOKUP(K79,'[1]Ekipni plasman'!$B$6:$F$55,2,FALSE)</f>
        <v/>
      </c>
      <c r="P79" s="47"/>
      <c r="Q79" s="48"/>
      <c r="R79" s="49"/>
    </row>
    <row r="81" spans="2:18" s="33" customFormat="1" x14ac:dyDescent="0.2">
      <c r="B81" s="50"/>
      <c r="C81" s="50" t="s">
        <v>13</v>
      </c>
      <c r="D81" s="50"/>
      <c r="F81" s="3"/>
      <c r="G81" s="50" t="s">
        <v>14</v>
      </c>
      <c r="H81" s="50"/>
      <c r="I81" s="50"/>
      <c r="L81" s="50" t="s">
        <v>15</v>
      </c>
      <c r="O81" s="3"/>
      <c r="P81" s="50" t="s">
        <v>16</v>
      </c>
      <c r="Q81" s="50" t="str">
        <f>IF(ISNUMBER($H$175)=TRUE,"1/3",IF(ISNUMBER($Q$93)=TRUE,"1/2",IF(ISNUMBER($H$11)=TRUE,"1/1","")))</f>
        <v>1/1</v>
      </c>
    </row>
    <row r="82" spans="2:18" s="33" customFormat="1" x14ac:dyDescent="0.2">
      <c r="B82" s="50"/>
      <c r="C82" s="50" t="str">
        <f>IF(ISBLANK('[1]Organizacija natjecanja'!$H$20)=TRUE,"",'[1]Organizacija natjecanja'!$H$20)</f>
        <v>Jasminka Pozderec</v>
      </c>
      <c r="D82" s="50"/>
      <c r="F82" s="3"/>
      <c r="G82" s="50" t="str">
        <f>IF(ISBLANK('[1]Organizacija natjecanja'!$H$16)=TRUE,"",'[1]Organizacija natjecanja'!$H$16)</f>
        <v>Ivica Vidović</v>
      </c>
      <c r="H82" s="50"/>
      <c r="I82" s="50"/>
      <c r="L82" s="50" t="str">
        <f>IF(ISBLANK('[1]Organizacija natjecanja'!$H$18)=TRUE,"",'[1]Organizacija natjecanja'!$H$18)</f>
        <v>Jasminka Pozderec</v>
      </c>
      <c r="O82" s="3"/>
    </row>
    <row r="83" spans="2:18" s="33" customFormat="1" x14ac:dyDescent="0.2">
      <c r="B83" s="50"/>
      <c r="C83" s="50"/>
      <c r="D83" s="50"/>
      <c r="F83" s="3"/>
      <c r="G83" s="50"/>
      <c r="H83" s="50"/>
      <c r="I83" s="50"/>
      <c r="L83" s="50"/>
      <c r="O83" s="3"/>
    </row>
    <row r="84" spans="2:18" s="33" customFormat="1" x14ac:dyDescent="0.2">
      <c r="B84" s="50"/>
      <c r="C84" s="50"/>
      <c r="D84" s="50"/>
      <c r="F84" s="3"/>
      <c r="G84" s="50"/>
      <c r="H84" s="50"/>
      <c r="I84" s="50"/>
      <c r="L84" s="50"/>
      <c r="O84" s="3"/>
    </row>
    <row r="85" spans="2:18" s="33" customFormat="1" ht="18" x14ac:dyDescent="0.25">
      <c r="B85" s="50"/>
      <c r="C85" s="50"/>
      <c r="D85" s="7" t="s">
        <v>0</v>
      </c>
      <c r="F85" s="3"/>
      <c r="G85" s="50"/>
      <c r="H85" s="50"/>
      <c r="I85" s="50"/>
      <c r="L85" s="50"/>
      <c r="O85" s="3"/>
    </row>
    <row r="86" spans="2:18" s="33" customFormat="1" ht="18" x14ac:dyDescent="0.25">
      <c r="B86" s="50"/>
      <c r="C86" s="50"/>
      <c r="D86" s="7" t="s">
        <v>1</v>
      </c>
      <c r="F86" s="3"/>
      <c r="G86" s="50"/>
      <c r="H86" s="50"/>
      <c r="I86" s="50"/>
      <c r="L86" s="50"/>
      <c r="O86" s="3"/>
    </row>
    <row r="87" spans="2:18" s="33" customFormat="1" x14ac:dyDescent="0.2">
      <c r="B87" s="50"/>
      <c r="C87" s="50"/>
      <c r="D87" s="50"/>
      <c r="F87" s="3"/>
      <c r="G87" s="50"/>
      <c r="H87" s="50"/>
      <c r="I87" s="50"/>
      <c r="L87" s="50"/>
      <c r="O87" s="3"/>
    </row>
    <row r="88" spans="2:18" ht="26.25" x14ac:dyDescent="0.4">
      <c r="B88" s="9" t="s">
        <v>2</v>
      </c>
      <c r="C88" s="8"/>
      <c r="D88" s="7"/>
      <c r="E88" s="8"/>
      <c r="F88" s="10"/>
      <c r="G88" s="7"/>
      <c r="H88" s="11"/>
      <c r="I88" s="7"/>
      <c r="J88" s="12" t="str">
        <f>IF(ISNONTEXT('[1]Organizacija natjecanja'!H$2)=TRUE,"",'[1]Organizacija natjecanja'!H$2)</f>
        <v>Predkolo kupa skupina A</v>
      </c>
      <c r="K88" s="8"/>
      <c r="L88" s="8"/>
      <c r="M88" s="8"/>
      <c r="N88" s="13" t="str">
        <f>IF(ISNONTEXT('[1]Organizacija natjecanja'!H$11)=TRUE,"",'[1]Organizacija natjecanja'!H$11)</f>
        <v>LOV RIBE UDICOM NA PLOVAK</v>
      </c>
      <c r="O88" s="10"/>
      <c r="P88" s="8"/>
      <c r="Q88" s="14"/>
      <c r="R88" s="8"/>
    </row>
    <row r="89" spans="2:18" ht="18" x14ac:dyDescent="0.25">
      <c r="B89" s="15" t="s">
        <v>3</v>
      </c>
      <c r="C89" s="13"/>
      <c r="D89" s="16"/>
      <c r="E89" s="16" t="str">
        <f>IF(ISNONTEXT('[1]Organizacija natjecanja'!H$4)=TRUE,"",'[1]Organizacija natjecanja'!H$4)</f>
        <v>Stara Mura Podturen st.1</v>
      </c>
      <c r="F89" s="10"/>
      <c r="G89" s="16"/>
      <c r="H89" s="17"/>
      <c r="I89" s="15" t="s">
        <v>4</v>
      </c>
      <c r="J89" s="13"/>
      <c r="K89" s="13" t="str">
        <f>IF(ISNONTEXT('[1]Organizacija natjecanja'!H$5)=TRUE,"",'[1]Organizacija natjecanja'!H$5)</f>
        <v>27.travnja 2025.</v>
      </c>
      <c r="L89" s="13"/>
      <c r="M89" s="13"/>
      <c r="N89" s="13"/>
      <c r="O89" s="10" t="s">
        <v>5</v>
      </c>
      <c r="P89" s="18" t="str">
        <f>IF(ISNONTEXT('[1]Organizacija natjecanja'!H$9)=TRUE,"",'[1]Organizacija natjecanja'!H$9)</f>
        <v>SENIORI</v>
      </c>
      <c r="R89" s="13"/>
    </row>
    <row r="90" spans="2:18" ht="12" customHeight="1" thickBot="1" x14ac:dyDescent="0.25"/>
    <row r="91" spans="2:18" s="51" customFormat="1" ht="26.25" customHeight="1" thickBot="1" x14ac:dyDescent="0.3">
      <c r="B91" s="19" t="s">
        <v>6</v>
      </c>
      <c r="C91" s="20" t="s">
        <v>7</v>
      </c>
      <c r="D91" s="20" t="s">
        <v>8</v>
      </c>
      <c r="E91" s="20" t="s">
        <v>9</v>
      </c>
      <c r="F91" s="21" t="s">
        <v>10</v>
      </c>
      <c r="G91" s="20" t="s">
        <v>11</v>
      </c>
      <c r="H91" s="22" t="s">
        <v>12</v>
      </c>
      <c r="I91" s="23"/>
      <c r="J91" s="24"/>
      <c r="K91" s="19" t="s">
        <v>6</v>
      </c>
      <c r="L91" s="20" t="s">
        <v>7</v>
      </c>
      <c r="M91" s="20" t="s">
        <v>8</v>
      </c>
      <c r="N91" s="20" t="s">
        <v>9</v>
      </c>
      <c r="O91" s="21" t="s">
        <v>10</v>
      </c>
      <c r="P91" s="20" t="s">
        <v>11</v>
      </c>
      <c r="Q91" s="22" t="s">
        <v>12</v>
      </c>
      <c r="R91" s="23"/>
    </row>
    <row r="92" spans="2:18" ht="12" customHeight="1" thickBot="1" x14ac:dyDescent="0.25">
      <c r="C92" s="2" t="str">
        <f>IF(ISNONTEXT($B$16)=FALSE,"",VLOOKUP(B98,'[1]Pojedinačni plasman'!$A$6:$G$140,1,FALSE))</f>
        <v/>
      </c>
      <c r="K92" s="1"/>
      <c r="M92" s="1"/>
      <c r="P92" s="1"/>
      <c r="Q92" s="4"/>
      <c r="R92" s="1"/>
    </row>
    <row r="93" spans="2:18" s="33" customFormat="1" ht="15" customHeight="1" x14ac:dyDescent="0.2">
      <c r="B93" s="25" t="str">
        <f>IF(ISNUMBER(D93)=TRUE,VLOOKUP(B98,'[1]Obračun rezultata A sektora'!$D$2:$J$51,7,0),"")</f>
        <v/>
      </c>
      <c r="C93" s="26" t="str">
        <f>VLOOKUP(B98,'[1]Obračun rezultata A sektora'!$D$2:$E$51,2,FALSE)</f>
        <v/>
      </c>
      <c r="D93" s="27" t="str">
        <f>VLOOKUP(B98,'[1]Obračun rezultata A sektora'!$D$2:$H$51,5,FALSE)</f>
        <v/>
      </c>
      <c r="E93" s="28" t="str">
        <f>IF(AND(ISNUMBER(D93)=TRUE,ISNUMBER(F93)=TRUE),VLOOKUP(B98,'[1]Obračun rezultata A sektora'!$D$2:$I$51,3,FALSE),"")</f>
        <v/>
      </c>
      <c r="F93" s="29" t="str">
        <f>VLOOKUP(B98,'[1]Obračun rezultata A sektora'!D$2:$G$51,4,FALSE)</f>
        <v/>
      </c>
      <c r="G93" s="30" t="str">
        <f>VLOOKUP(C93,'[1]Pojedinačni plasman'!$A$6:$G$155,7,FALSE)</f>
        <v/>
      </c>
      <c r="H93" s="31" t="str">
        <f>VLOOKUP(B98,'[1]Ekipni plasman'!$B$6:$F$55,5,FALSE)</f>
        <v/>
      </c>
      <c r="I93" s="32"/>
      <c r="K93" s="25" t="str">
        <f>IF(ISNUMBER(M93)=TRUE,VLOOKUP(K98,'[1]Obračun rezultata A sektora'!$D$2:$J$51,7,0),"")</f>
        <v/>
      </c>
      <c r="L93" s="26" t="str">
        <f>VLOOKUP(K98,'[1]Obračun rezultata A sektora'!$D$2:$E$51,2,FALSE)</f>
        <v/>
      </c>
      <c r="M93" s="27" t="str">
        <f>VLOOKUP(K98,'[1]Obračun rezultata A sektora'!$D$2:$H$51,5,FALSE)</f>
        <v/>
      </c>
      <c r="N93" s="28" t="str">
        <f>IF(AND(ISNUMBER(M93)=TRUE,ISNUMBER(O93)=TRUE),VLOOKUP(K98,'[1]Obračun rezultata A sektora'!$D$2:$I$51,3,FALSE),"")</f>
        <v/>
      </c>
      <c r="O93" s="29" t="str">
        <f>VLOOKUP(K98,'[1]Obračun rezultata A sektora'!D$2:$G$51,4,FALSE)</f>
        <v/>
      </c>
      <c r="P93" s="30" t="str">
        <f>VLOOKUP(L93,'[1]Pojedinačni plasman'!$A$6:$G$155,7,FALSE)</f>
        <v/>
      </c>
      <c r="Q93" s="31" t="str">
        <f>VLOOKUP(K98,'[1]Ekipni plasman'!$B$6:$F$55,5,FALSE)</f>
        <v/>
      </c>
      <c r="R93" s="32"/>
    </row>
    <row r="94" spans="2:18" s="33" customFormat="1" ht="15" customHeight="1" x14ac:dyDescent="0.2">
      <c r="B94" s="34" t="str">
        <f>IF(ISNUMBER(D94)=TRUE,VLOOKUP(B98,'[1]Obračun rezultata B sektora'!$D$2:$J$51,7,0),"")</f>
        <v/>
      </c>
      <c r="C94" s="35" t="str">
        <f>VLOOKUP(B98,'[1]Obračun rezultata B sektora'!$D$2:$E$51,2,FALSE)</f>
        <v/>
      </c>
      <c r="D94" s="36" t="str">
        <f>VLOOKUP(B98,'[1]Obračun rezultata B sektora'!$D$2:$H$51,5,FALSE)</f>
        <v/>
      </c>
      <c r="E94" s="37" t="str">
        <f>IF(AND(ISNUMBER(D94)=TRUE,ISNUMBER(F94)=TRUE),VLOOKUP(B98,'[1]Obračun rezultata B sektora'!$D$2:$I$51,3,FALSE),"")</f>
        <v/>
      </c>
      <c r="F94" s="38" t="str">
        <f>VLOOKUP(B98,'[1]Obračun rezultata B sektora'!D$2:$G$51,4,FALSE)</f>
        <v/>
      </c>
      <c r="G94" s="39" t="str">
        <f>VLOOKUP(C94,'[1]Pojedinačni plasman'!$A$6:$G$155,7,FALSE)</f>
        <v/>
      </c>
      <c r="H94" s="40"/>
      <c r="I94" s="41"/>
      <c r="K94" s="34" t="str">
        <f>IF(ISNUMBER(M94)=TRUE,VLOOKUP(K98,'[1]Obračun rezultata B sektora'!$D$2:$J$51,7,0),"")</f>
        <v/>
      </c>
      <c r="L94" s="35" t="str">
        <f>VLOOKUP(K98,'[1]Obračun rezultata B sektora'!$D$2:$E$51,2,FALSE)</f>
        <v/>
      </c>
      <c r="M94" s="36" t="str">
        <f>VLOOKUP(K98,'[1]Obračun rezultata B sektora'!$D$2:$H$51,5,FALSE)</f>
        <v/>
      </c>
      <c r="N94" s="37" t="str">
        <f>IF(AND(ISNUMBER(M94)=TRUE,ISNUMBER(O94)=TRUE),VLOOKUP(K98,'[1]Obračun rezultata B sektora'!$D$2:$I$51,3,FALSE),"")</f>
        <v/>
      </c>
      <c r="O94" s="38" t="str">
        <f>VLOOKUP(K98,'[1]Obračun rezultata B sektora'!D$2:$G$51,4,FALSE)</f>
        <v/>
      </c>
      <c r="P94" s="39" t="str">
        <f>VLOOKUP(L94,'[1]Pojedinačni plasman'!$A$6:$G$155,7,FALSE)</f>
        <v/>
      </c>
      <c r="Q94" s="40"/>
      <c r="R94" s="41"/>
    </row>
    <row r="95" spans="2:18" s="33" customFormat="1" ht="15" customHeight="1" x14ac:dyDescent="0.2">
      <c r="B95" s="34" t="str">
        <f>IF(ISNUMBER(D95)=TRUE,VLOOKUP(B98,'[1]Obračun rezultata C sektora'!$D$2:$J$51,7,0),"")</f>
        <v/>
      </c>
      <c r="C95" s="35" t="str">
        <f>VLOOKUP(B98,'[1]Obračun rezultata C sektora'!$D$2:$E$51,2,FALSE)</f>
        <v/>
      </c>
      <c r="D95" s="36" t="str">
        <f>VLOOKUP(B98,'[1]Obračun rezultata C sektora'!$D$2:$H$51,5,FALSE)</f>
        <v/>
      </c>
      <c r="E95" s="37" t="str">
        <f>IF(AND(ISNUMBER(D95)=TRUE,ISNUMBER(F95)=TRUE),VLOOKUP(B98,'[1]Obračun rezultata C sektora'!$D$2:$I$51,3,FALSE),"")</f>
        <v/>
      </c>
      <c r="F95" s="38" t="str">
        <f>VLOOKUP(B98,'[1]Obračun rezultata C sektora'!D$2:$G$51,4,FALSE)</f>
        <v/>
      </c>
      <c r="G95" s="39" t="str">
        <f>VLOOKUP(C95,'[1]Pojedinačni plasman'!$A$6:$G$155,7,FALSE)</f>
        <v/>
      </c>
      <c r="H95" s="40"/>
      <c r="I95" s="41"/>
      <c r="K95" s="34" t="str">
        <f>IF(ISNUMBER(M95)=TRUE,VLOOKUP(K98,'[1]Obračun rezultata C sektora'!$D$2:$J$51,7,0),"")</f>
        <v/>
      </c>
      <c r="L95" s="35" t="str">
        <f>VLOOKUP(K98,'[1]Obračun rezultata C sektora'!$D$2:$E$51,2,FALSE)</f>
        <v/>
      </c>
      <c r="M95" s="36" t="str">
        <f>VLOOKUP(K98,'[1]Obračun rezultata C sektora'!$D$2:$H$51,5,FALSE)</f>
        <v/>
      </c>
      <c r="N95" s="37" t="str">
        <f>IF(AND(ISNUMBER(M95)=TRUE,ISNUMBER(O95)=TRUE),VLOOKUP(K98,'[1]Obračun rezultata C sektora'!$D$2:$I$51,3,FALSE),"")</f>
        <v/>
      </c>
      <c r="O95" s="38" t="str">
        <f>VLOOKUP(K98,'[1]Obračun rezultata C sektora'!D$2:$G$51,4,FALSE)</f>
        <v/>
      </c>
      <c r="P95" s="39" t="str">
        <f>VLOOKUP(L95,'[1]Pojedinačni plasman'!$A$6:$G$155,7,FALSE)</f>
        <v/>
      </c>
      <c r="Q95" s="40"/>
      <c r="R95" s="41"/>
    </row>
    <row r="96" spans="2:18" s="33" customFormat="1" ht="15" customHeight="1" x14ac:dyDescent="0.2">
      <c r="B96" s="34"/>
      <c r="C96" s="37"/>
      <c r="D96" s="36"/>
      <c r="E96" s="37"/>
      <c r="F96" s="38"/>
      <c r="G96" s="39"/>
      <c r="H96" s="40"/>
      <c r="I96" s="41"/>
      <c r="K96" s="34"/>
      <c r="L96" s="37"/>
      <c r="M96" s="36"/>
      <c r="N96" s="37"/>
      <c r="O96" s="38"/>
      <c r="P96" s="39"/>
      <c r="Q96" s="40"/>
      <c r="R96" s="41"/>
    </row>
    <row r="97" spans="2:18" s="33" customFormat="1" ht="15" customHeight="1" x14ac:dyDescent="0.2">
      <c r="B97" s="34"/>
      <c r="C97" s="37"/>
      <c r="D97" s="36"/>
      <c r="E97" s="37"/>
      <c r="F97" s="38"/>
      <c r="G97" s="39"/>
      <c r="H97" s="40"/>
      <c r="I97" s="41"/>
      <c r="K97" s="34"/>
      <c r="L97" s="37"/>
      <c r="M97" s="36"/>
      <c r="N97" s="37"/>
      <c r="O97" s="38"/>
      <c r="P97" s="39"/>
      <c r="Q97" s="40"/>
      <c r="R97" s="41"/>
    </row>
    <row r="98" spans="2:18" ht="21" thickBot="1" x14ac:dyDescent="0.35">
      <c r="B98" s="42" t="str">
        <f>IF(ISNONTEXT('[1]Ekipni plasman'!$B$26)=FALSE,'[1]Ekipni plasman'!$B$26,"")</f>
        <v/>
      </c>
      <c r="C98" s="43"/>
      <c r="D98" s="44"/>
      <c r="E98" s="45" t="str">
        <f>VLOOKUP(B98,'[1]Ekipni plasman'!$B$6:$F$55,3,FALSE)</f>
        <v/>
      </c>
      <c r="F98" s="46" t="str">
        <f>VLOOKUP(B98,'[1]Ekipni plasman'!$B$6:$F$55,2,FALSE)</f>
        <v/>
      </c>
      <c r="G98" s="47"/>
      <c r="H98" s="48"/>
      <c r="I98" s="49"/>
      <c r="J98" s="8"/>
      <c r="K98" s="42" t="str">
        <f>IF(ISNONTEXT('[1]Ekipni plasman'!$B$36)=FALSE,'[1]Ekipni plasman'!$B$36,"")</f>
        <v/>
      </c>
      <c r="L98" s="43"/>
      <c r="M98" s="44"/>
      <c r="N98" s="45" t="str">
        <f>VLOOKUP(K98,'[1]Ekipni plasman'!$B$6:$F$55,3,FALSE)</f>
        <v/>
      </c>
      <c r="O98" s="46" t="str">
        <f>VLOOKUP(K98,'[1]Ekipni plasman'!$B$6:$F$55,2,FALSE)</f>
        <v/>
      </c>
      <c r="P98" s="47"/>
      <c r="Q98" s="48"/>
      <c r="R98" s="49"/>
    </row>
    <row r="99" spans="2:18" ht="12" customHeight="1" thickBot="1" x14ac:dyDescent="0.25">
      <c r="K99" s="1"/>
      <c r="M99" s="1"/>
      <c r="P99" s="1"/>
      <c r="Q99" s="4"/>
      <c r="R99" s="1"/>
    </row>
    <row r="100" spans="2:18" s="33" customFormat="1" ht="15" customHeight="1" x14ac:dyDescent="0.2">
      <c r="B100" s="25" t="str">
        <f>IF(ISNUMBER(D100)=TRUE,VLOOKUP(B105,'[1]Obračun rezultata A sektora'!$D$2:$J$51,7,0),"")</f>
        <v/>
      </c>
      <c r="C100" s="26" t="str">
        <f>VLOOKUP(B105,'[1]Obračun rezultata A sektora'!$D$2:$E$51,2,FALSE)</f>
        <v/>
      </c>
      <c r="D100" s="27" t="str">
        <f>VLOOKUP(B105,'[1]Obračun rezultata A sektora'!$D$2:$H$51,5,FALSE)</f>
        <v/>
      </c>
      <c r="E100" s="28" t="str">
        <f>IF(AND(ISNUMBER(D100)=TRUE,ISNUMBER(F100)=TRUE),VLOOKUP(B105,'[1]Obračun rezultata A sektora'!$D$2:$I$51,3,FALSE),"")</f>
        <v/>
      </c>
      <c r="F100" s="29" t="str">
        <f>VLOOKUP(B105,'[1]Obračun rezultata A sektora'!D$2:$G$51,4,FALSE)</f>
        <v/>
      </c>
      <c r="G100" s="30" t="str">
        <f>VLOOKUP(C100,'[1]Pojedinačni plasman'!$A$6:$G$155,7,FALSE)</f>
        <v/>
      </c>
      <c r="H100" s="31" t="str">
        <f>VLOOKUP(B105,'[1]Ekipni plasman'!$B$6:$F$55,5,FALSE)</f>
        <v/>
      </c>
      <c r="I100" s="32"/>
      <c r="K100" s="25" t="str">
        <f>IF(ISNUMBER(M100)=TRUE,VLOOKUP(K105,'[1]Obračun rezultata A sektora'!$D$2:$J$51,7,0),"")</f>
        <v/>
      </c>
      <c r="L100" s="26" t="str">
        <f>VLOOKUP(K105,'[1]Obračun rezultata A sektora'!$D$2:$E$51,2,FALSE)</f>
        <v/>
      </c>
      <c r="M100" s="27" t="str">
        <f>VLOOKUP(K105,'[1]Obračun rezultata A sektora'!$D$2:$H$51,5,FALSE)</f>
        <v/>
      </c>
      <c r="N100" s="28" t="str">
        <f>IF(AND(ISNUMBER(M100)=TRUE,ISNUMBER(O100)=TRUE),VLOOKUP(K105,'[1]Obračun rezultata A sektora'!$D$2:$I$51,3,FALSE),"")</f>
        <v/>
      </c>
      <c r="O100" s="29" t="str">
        <f>VLOOKUP(K105,'[1]Obračun rezultata A sektora'!D$2:$G$51,4,FALSE)</f>
        <v/>
      </c>
      <c r="P100" s="30" t="str">
        <f>VLOOKUP(L100,'[1]Pojedinačni plasman'!$A$6:$G$155,7,FALSE)</f>
        <v/>
      </c>
      <c r="Q100" s="31" t="str">
        <f>VLOOKUP(K105,'[1]Ekipni plasman'!$B$6:$F$55,5,FALSE)</f>
        <v/>
      </c>
      <c r="R100" s="32"/>
    </row>
    <row r="101" spans="2:18" s="33" customFormat="1" ht="15" customHeight="1" x14ac:dyDescent="0.2">
      <c r="B101" s="34" t="str">
        <f>IF(ISNUMBER(D101)=TRUE,VLOOKUP(B105,'[1]Obračun rezultata B sektora'!$D$2:$J$51,7,0),"")</f>
        <v/>
      </c>
      <c r="C101" s="35" t="str">
        <f>VLOOKUP(B105,'[1]Obračun rezultata B sektora'!$D$2:$E$51,2,FALSE)</f>
        <v/>
      </c>
      <c r="D101" s="36" t="str">
        <f>VLOOKUP(B105,'[1]Obračun rezultata B sektora'!$D$2:$H$51,5,FALSE)</f>
        <v/>
      </c>
      <c r="E101" s="37" t="str">
        <f>IF(AND(ISNUMBER(D101)=TRUE,ISNUMBER(F101)=TRUE),VLOOKUP(B105,'[1]Obračun rezultata B sektora'!$D$2:$I$51,3,FALSE),"")</f>
        <v/>
      </c>
      <c r="F101" s="38" t="str">
        <f>VLOOKUP(B105,'[1]Obračun rezultata B sektora'!D$2:$G$51,4,FALSE)</f>
        <v/>
      </c>
      <c r="G101" s="39" t="str">
        <f>VLOOKUP(C101,'[1]Pojedinačni plasman'!$A$6:$G$155,7,FALSE)</f>
        <v/>
      </c>
      <c r="H101" s="40"/>
      <c r="I101" s="41"/>
      <c r="K101" s="34" t="str">
        <f>IF(ISNUMBER(M101)=TRUE,VLOOKUP(K105,'[1]Obračun rezultata B sektora'!$D$2:$J$51,7,0),"")</f>
        <v/>
      </c>
      <c r="L101" s="35" t="str">
        <f>VLOOKUP(K105,'[1]Obračun rezultata B sektora'!$D$2:$E$51,2,FALSE)</f>
        <v/>
      </c>
      <c r="M101" s="36" t="str">
        <f>VLOOKUP(K105,'[1]Obračun rezultata B sektora'!$D$2:$H$51,5,FALSE)</f>
        <v/>
      </c>
      <c r="N101" s="37" t="str">
        <f>IF(AND(ISNUMBER(M101)=TRUE,ISNUMBER(O101)=TRUE),VLOOKUP(K105,'[1]Obračun rezultata B sektora'!$D$2:$I$51,3,FALSE),"")</f>
        <v/>
      </c>
      <c r="O101" s="38" t="str">
        <f>VLOOKUP(K105,'[1]Obračun rezultata B sektora'!D$2:$G$51,4,FALSE)</f>
        <v/>
      </c>
      <c r="P101" s="39" t="str">
        <f>VLOOKUP(L101,'[1]Pojedinačni plasman'!$A$6:$G$155,7,FALSE)</f>
        <v/>
      </c>
      <c r="Q101" s="40"/>
      <c r="R101" s="41"/>
    </row>
    <row r="102" spans="2:18" s="33" customFormat="1" ht="15" customHeight="1" x14ac:dyDescent="0.2">
      <c r="B102" s="34" t="str">
        <f>IF(ISNUMBER(D102)=TRUE,VLOOKUP(B105,'[1]Obračun rezultata C sektora'!$D$2:$J$51,7,0),"")</f>
        <v/>
      </c>
      <c r="C102" s="35" t="str">
        <f>VLOOKUP(B105,'[1]Obračun rezultata C sektora'!$D$2:$E$51,2,FALSE)</f>
        <v/>
      </c>
      <c r="D102" s="36" t="str">
        <f>VLOOKUP(B105,'[1]Obračun rezultata C sektora'!$D$2:$H$51,5,FALSE)</f>
        <v/>
      </c>
      <c r="E102" s="37" t="str">
        <f>IF(AND(ISNUMBER(D102)=TRUE,ISNUMBER(F102)=TRUE),VLOOKUP(B105,'[1]Obračun rezultata C sektora'!$D$2:$I$51,3,FALSE),"")</f>
        <v/>
      </c>
      <c r="F102" s="38" t="str">
        <f>VLOOKUP(B105,'[1]Obračun rezultata C sektora'!D$2:$G$51,4,FALSE)</f>
        <v/>
      </c>
      <c r="G102" s="39" t="str">
        <f>VLOOKUP(C102,'[1]Pojedinačni plasman'!$A$6:$G$155,7,FALSE)</f>
        <v/>
      </c>
      <c r="H102" s="40"/>
      <c r="I102" s="41"/>
      <c r="K102" s="34" t="str">
        <f>IF(ISNUMBER(M102)=TRUE,VLOOKUP(K105,'[1]Obračun rezultata C sektora'!$D$2:$J$51,7,0),"")</f>
        <v/>
      </c>
      <c r="L102" s="35" t="str">
        <f>VLOOKUP(K105,'[1]Obračun rezultata C sektora'!$D$2:$E$51,2,FALSE)</f>
        <v/>
      </c>
      <c r="M102" s="36" t="str">
        <f>VLOOKUP(K105,'[1]Obračun rezultata C sektora'!$D$2:$H$51,5,FALSE)</f>
        <v/>
      </c>
      <c r="N102" s="37" t="str">
        <f>IF(AND(ISNUMBER(M102)=TRUE,ISNUMBER(O102)=TRUE),VLOOKUP(K105,'[1]Obračun rezultata C sektora'!$D$2:$I$51,3,FALSE),"")</f>
        <v/>
      </c>
      <c r="O102" s="38" t="str">
        <f>VLOOKUP(K105,'[1]Obračun rezultata C sektora'!D$2:$G$51,4,FALSE)</f>
        <v/>
      </c>
      <c r="P102" s="39" t="str">
        <f>VLOOKUP(L102,'[1]Pojedinačni plasman'!$A$6:$G$155,7,FALSE)</f>
        <v/>
      </c>
      <c r="Q102" s="40"/>
      <c r="R102" s="41"/>
    </row>
    <row r="103" spans="2:18" s="33" customFormat="1" ht="15" customHeight="1" x14ac:dyDescent="0.2">
      <c r="B103" s="34"/>
      <c r="C103" s="37"/>
      <c r="D103" s="36"/>
      <c r="E103" s="37"/>
      <c r="F103" s="38"/>
      <c r="G103" s="39"/>
      <c r="H103" s="40"/>
      <c r="I103" s="41"/>
      <c r="K103" s="34"/>
      <c r="L103" s="37"/>
      <c r="M103" s="36"/>
      <c r="N103" s="37"/>
      <c r="O103" s="38"/>
      <c r="P103" s="39"/>
      <c r="Q103" s="40"/>
      <c r="R103" s="41"/>
    </row>
    <row r="104" spans="2:18" s="33" customFormat="1" ht="15" customHeight="1" x14ac:dyDescent="0.2">
      <c r="B104" s="34"/>
      <c r="C104" s="37"/>
      <c r="D104" s="36"/>
      <c r="E104" s="37"/>
      <c r="F104" s="38"/>
      <c r="G104" s="39"/>
      <c r="H104" s="40"/>
      <c r="I104" s="41"/>
      <c r="K104" s="34"/>
      <c r="L104" s="37"/>
      <c r="M104" s="36"/>
      <c r="N104" s="37"/>
      <c r="O104" s="38"/>
      <c r="P104" s="39"/>
      <c r="Q104" s="40"/>
      <c r="R104" s="41"/>
    </row>
    <row r="105" spans="2:18" ht="21" thickBot="1" x14ac:dyDescent="0.35">
      <c r="B105" s="42" t="str">
        <f>IF(ISNONTEXT('[1]Ekipni plasman'!$B$27)=FALSE,'[1]Ekipni plasman'!$B$27,"")</f>
        <v/>
      </c>
      <c r="C105" s="43"/>
      <c r="D105" s="44"/>
      <c r="E105" s="45" t="str">
        <f>VLOOKUP(B105,'[1]Ekipni plasman'!$B$6:$F$55,3,FALSE)</f>
        <v/>
      </c>
      <c r="F105" s="46" t="str">
        <f>VLOOKUP(B105,'[1]Ekipni plasman'!$B$6:$F$55,2,FALSE)</f>
        <v/>
      </c>
      <c r="G105" s="47"/>
      <c r="H105" s="48"/>
      <c r="I105" s="49"/>
      <c r="J105" s="8"/>
      <c r="K105" s="42" t="str">
        <f>IF(ISNONTEXT('[1]Ekipni plasman'!$B$37)=FALSE,'[1]Ekipni plasman'!$B$37,"")</f>
        <v/>
      </c>
      <c r="L105" s="43"/>
      <c r="M105" s="44"/>
      <c r="N105" s="45" t="str">
        <f>VLOOKUP(K105,'[1]Ekipni plasman'!$B$6:$F$55,3,FALSE)</f>
        <v/>
      </c>
      <c r="O105" s="46" t="str">
        <f>VLOOKUP(K105,'[1]Ekipni plasman'!$B$6:$F$55,2,FALSE)</f>
        <v/>
      </c>
      <c r="P105" s="47"/>
      <c r="Q105" s="48"/>
      <c r="R105" s="49"/>
    </row>
    <row r="106" spans="2:18" ht="12" customHeight="1" thickBot="1" x14ac:dyDescent="0.25">
      <c r="K106" s="1"/>
      <c r="M106" s="1"/>
      <c r="P106" s="1"/>
      <c r="Q106" s="4"/>
      <c r="R106" s="1"/>
    </row>
    <row r="107" spans="2:18" s="33" customFormat="1" ht="15" customHeight="1" x14ac:dyDescent="0.2">
      <c r="B107" s="25" t="str">
        <f>IF(ISNUMBER(D107)=TRUE,VLOOKUP(B112,'[1]Obračun rezultata A sektora'!$D$2:$J$51,7,0),"")</f>
        <v/>
      </c>
      <c r="C107" s="26" t="str">
        <f>VLOOKUP(B112,'[1]Obračun rezultata A sektora'!$D$2:$E$51,2,FALSE)</f>
        <v/>
      </c>
      <c r="D107" s="27" t="str">
        <f>VLOOKUP(B112,'[1]Obračun rezultata A sektora'!$D$2:$H$51,5,FALSE)</f>
        <v/>
      </c>
      <c r="E107" s="28" t="str">
        <f>IF(AND(ISNUMBER(D107)=TRUE,ISNUMBER(F107)=TRUE),VLOOKUP(B112,'[1]Obračun rezultata A sektora'!$D$2:$I$51,3,FALSE),"")</f>
        <v/>
      </c>
      <c r="F107" s="29" t="str">
        <f>VLOOKUP(B112,'[1]Obračun rezultata A sektora'!D$2:$G$51,4,FALSE)</f>
        <v/>
      </c>
      <c r="G107" s="30" t="str">
        <f>VLOOKUP(C107,'[1]Pojedinačni plasman'!$A$6:$G$155,7,FALSE)</f>
        <v/>
      </c>
      <c r="H107" s="31" t="str">
        <f>VLOOKUP(B112,'[1]Ekipni plasman'!$B$6:$F$55,5,FALSE)</f>
        <v/>
      </c>
      <c r="I107" s="32"/>
      <c r="K107" s="25" t="str">
        <f>IF(ISNUMBER(M107)=TRUE,VLOOKUP(K112,'[1]Obračun rezultata A sektora'!$D$2:$J$51,7,0),"")</f>
        <v/>
      </c>
      <c r="L107" s="26" t="str">
        <f>VLOOKUP(K112,'[1]Obračun rezultata A sektora'!$D$2:$E$51,2,FALSE)</f>
        <v/>
      </c>
      <c r="M107" s="27" t="str">
        <f>VLOOKUP(K112,'[1]Obračun rezultata A sektora'!$D$2:$H$51,5,FALSE)</f>
        <v/>
      </c>
      <c r="N107" s="28" t="str">
        <f>IF(AND(ISNUMBER(M107)=TRUE,ISNUMBER(O107)=TRUE),VLOOKUP(K112,'[1]Obračun rezultata A sektora'!$D$2:$I$51,3,FALSE),"")</f>
        <v/>
      </c>
      <c r="O107" s="29" t="str">
        <f>VLOOKUP(K112,'[1]Obračun rezultata A sektora'!D$2:$G$51,4,FALSE)</f>
        <v/>
      </c>
      <c r="P107" s="30" t="str">
        <f>VLOOKUP(L107,'[1]Pojedinačni plasman'!$A$6:$G$155,7,FALSE)</f>
        <v/>
      </c>
      <c r="Q107" s="31" t="str">
        <f>VLOOKUP(K112,'[1]Ekipni plasman'!$B$6:$F$55,5,FALSE)</f>
        <v/>
      </c>
      <c r="R107" s="32"/>
    </row>
    <row r="108" spans="2:18" s="33" customFormat="1" ht="15" customHeight="1" x14ac:dyDescent="0.2">
      <c r="B108" s="34" t="str">
        <f>IF(ISNUMBER(D108)=TRUE,VLOOKUP(B112,'[1]Obračun rezultata B sektora'!$D$2:$J$51,7,0),"")</f>
        <v/>
      </c>
      <c r="C108" s="35" t="str">
        <f>VLOOKUP(B112,'[1]Obračun rezultata B sektora'!$D$2:$E$51,2,FALSE)</f>
        <v/>
      </c>
      <c r="D108" s="36" t="str">
        <f>VLOOKUP(B112,'[1]Obračun rezultata B sektora'!$D$2:$H$51,5,FALSE)</f>
        <v/>
      </c>
      <c r="E108" s="37" t="str">
        <f>IF(AND(ISNUMBER(D108)=TRUE,ISNUMBER(F108)=TRUE),VLOOKUP(B112,'[1]Obračun rezultata B sektora'!$D$2:$I$51,3,FALSE),"")</f>
        <v/>
      </c>
      <c r="F108" s="38" t="str">
        <f>VLOOKUP(B112,'[1]Obračun rezultata B sektora'!D$2:$G$51,4,FALSE)</f>
        <v/>
      </c>
      <c r="G108" s="39" t="str">
        <f>VLOOKUP(C108,'[1]Pojedinačni plasman'!$A$6:$G$155,7,FALSE)</f>
        <v/>
      </c>
      <c r="H108" s="40"/>
      <c r="I108" s="41"/>
      <c r="K108" s="34" t="str">
        <f>IF(ISNUMBER(M108)=TRUE,VLOOKUP(K112,'[1]Obračun rezultata B sektora'!$D$2:$J$51,7,0),"")</f>
        <v/>
      </c>
      <c r="L108" s="35" t="str">
        <f>VLOOKUP(K112,'[1]Obračun rezultata B sektora'!$D$2:$E$51,2,FALSE)</f>
        <v/>
      </c>
      <c r="M108" s="36" t="str">
        <f>VLOOKUP(K112,'[1]Obračun rezultata B sektora'!$D$2:$H$51,5,FALSE)</f>
        <v/>
      </c>
      <c r="N108" s="37" t="str">
        <f>IF(AND(ISNUMBER(M108)=TRUE,ISNUMBER(O108)=TRUE),VLOOKUP(K112,'[1]Obračun rezultata B sektora'!$D$2:$I$51,3,FALSE),"")</f>
        <v/>
      </c>
      <c r="O108" s="38" t="str">
        <f>VLOOKUP(K112,'[1]Obračun rezultata B sektora'!D$2:$G$51,4,FALSE)</f>
        <v/>
      </c>
      <c r="P108" s="39" t="str">
        <f>VLOOKUP(L108,'[1]Pojedinačni plasman'!$A$6:$G$155,7,FALSE)</f>
        <v/>
      </c>
      <c r="Q108" s="40"/>
      <c r="R108" s="41"/>
    </row>
    <row r="109" spans="2:18" s="33" customFormat="1" ht="15" customHeight="1" x14ac:dyDescent="0.2">
      <c r="B109" s="34" t="str">
        <f>IF(ISNUMBER(D109)=TRUE,VLOOKUP(B112,'[1]Obračun rezultata C sektora'!$D$2:$J$51,7,0),"")</f>
        <v/>
      </c>
      <c r="C109" s="35" t="str">
        <f>VLOOKUP(B112,'[1]Obračun rezultata C sektora'!$D$2:$E$51,2,FALSE)</f>
        <v/>
      </c>
      <c r="D109" s="36" t="str">
        <f>VLOOKUP(B112,'[1]Obračun rezultata C sektora'!$D$2:$H$51,5,FALSE)</f>
        <v/>
      </c>
      <c r="E109" s="37" t="str">
        <f>IF(AND(ISNUMBER(D109)=TRUE,ISNUMBER(F109)=TRUE),VLOOKUP(B112,'[1]Obračun rezultata C sektora'!$D$2:$I$51,3,FALSE),"")</f>
        <v/>
      </c>
      <c r="F109" s="38" t="str">
        <f>VLOOKUP(B112,'[1]Obračun rezultata C sektora'!D$2:$G$51,4,FALSE)</f>
        <v/>
      </c>
      <c r="G109" s="39" t="str">
        <f>VLOOKUP(C109,'[1]Pojedinačni plasman'!$A$6:$G$155,7,FALSE)</f>
        <v/>
      </c>
      <c r="H109" s="40"/>
      <c r="I109" s="41"/>
      <c r="K109" s="34" t="str">
        <f>IF(ISNUMBER(M109)=TRUE,VLOOKUP(K112,'[1]Obračun rezultata C sektora'!$D$2:$J$51,7,0),"")</f>
        <v/>
      </c>
      <c r="L109" s="35" t="str">
        <f>VLOOKUP(K112,'[1]Obračun rezultata C sektora'!$D$2:$E$51,2,FALSE)</f>
        <v/>
      </c>
      <c r="M109" s="36" t="str">
        <f>VLOOKUP(K112,'[1]Obračun rezultata C sektora'!$D$2:$H$51,5,FALSE)</f>
        <v/>
      </c>
      <c r="N109" s="37" t="str">
        <f>IF(AND(ISNUMBER(M109)=TRUE,ISNUMBER(O109)=TRUE),VLOOKUP(K112,'[1]Obračun rezultata C sektora'!$D$2:$I$51,3,FALSE),"")</f>
        <v/>
      </c>
      <c r="O109" s="38" t="str">
        <f>VLOOKUP(K112,'[1]Obračun rezultata C sektora'!D$2:$G$51,4,FALSE)</f>
        <v/>
      </c>
      <c r="P109" s="39" t="str">
        <f>VLOOKUP(L109,'[1]Pojedinačni plasman'!$A$6:$G$155,7,FALSE)</f>
        <v/>
      </c>
      <c r="Q109" s="40"/>
      <c r="R109" s="41"/>
    </row>
    <row r="110" spans="2:18" s="33" customFormat="1" ht="15" customHeight="1" x14ac:dyDescent="0.2">
      <c r="B110" s="34"/>
      <c r="C110" s="37"/>
      <c r="D110" s="36"/>
      <c r="E110" s="37"/>
      <c r="F110" s="38"/>
      <c r="G110" s="39"/>
      <c r="H110" s="40"/>
      <c r="I110" s="41"/>
      <c r="K110" s="34"/>
      <c r="L110" s="37"/>
      <c r="M110" s="36"/>
      <c r="N110" s="37"/>
      <c r="O110" s="38"/>
      <c r="P110" s="39"/>
      <c r="Q110" s="40"/>
      <c r="R110" s="41"/>
    </row>
    <row r="111" spans="2:18" s="33" customFormat="1" ht="15" customHeight="1" x14ac:dyDescent="0.2">
      <c r="B111" s="34"/>
      <c r="C111" s="37"/>
      <c r="D111" s="36"/>
      <c r="E111" s="37"/>
      <c r="F111" s="38"/>
      <c r="G111" s="39"/>
      <c r="H111" s="40"/>
      <c r="I111" s="41"/>
      <c r="K111" s="34"/>
      <c r="L111" s="37"/>
      <c r="M111" s="36"/>
      <c r="N111" s="37"/>
      <c r="O111" s="38"/>
      <c r="P111" s="39"/>
      <c r="Q111" s="40"/>
      <c r="R111" s="41"/>
    </row>
    <row r="112" spans="2:18" ht="21" thickBot="1" x14ac:dyDescent="0.35">
      <c r="B112" s="42" t="str">
        <f>IF(ISNONTEXT('[1]Ekipni plasman'!$B$28)=FALSE,'[1]Ekipni plasman'!$B$28,"")</f>
        <v/>
      </c>
      <c r="C112" s="43"/>
      <c r="D112" s="44"/>
      <c r="E112" s="45" t="str">
        <f>VLOOKUP(B112,'[1]Ekipni plasman'!$B$6:$F$55,3,FALSE)</f>
        <v/>
      </c>
      <c r="F112" s="46" t="str">
        <f>VLOOKUP(B112,'[1]Ekipni plasman'!$B$6:$F$55,2,FALSE)</f>
        <v/>
      </c>
      <c r="G112" s="47"/>
      <c r="H112" s="48"/>
      <c r="I112" s="49"/>
      <c r="J112" s="8"/>
      <c r="K112" s="42" t="str">
        <f>IF(ISNONTEXT('[1]Ekipni plasman'!$B$38)=FALSE,'[1]Ekipni plasman'!$B$38,"")</f>
        <v/>
      </c>
      <c r="L112" s="43"/>
      <c r="M112" s="44"/>
      <c r="N112" s="45" t="str">
        <f>VLOOKUP(K112,'[1]Ekipni plasman'!$B$6:$F$55,3,FALSE)</f>
        <v/>
      </c>
      <c r="O112" s="46" t="str">
        <f>VLOOKUP(K112,'[1]Ekipni plasman'!$B$6:$F$55,2,FALSE)</f>
        <v/>
      </c>
      <c r="P112" s="47"/>
      <c r="Q112" s="48"/>
      <c r="R112" s="49"/>
    </row>
    <row r="113" spans="2:18" ht="12" customHeight="1" thickBot="1" x14ac:dyDescent="0.25">
      <c r="K113" s="1"/>
      <c r="M113" s="1"/>
      <c r="P113" s="1"/>
      <c r="Q113" s="4"/>
      <c r="R113" s="1"/>
    </row>
    <row r="114" spans="2:18" s="33" customFormat="1" ht="15" customHeight="1" x14ac:dyDescent="0.2">
      <c r="B114" s="25" t="str">
        <f>IF(ISNUMBER(D114)=TRUE,VLOOKUP(B119,'[1]Obračun rezultata A sektora'!$D$2:$J$51,7,0),"")</f>
        <v/>
      </c>
      <c r="C114" s="26" t="str">
        <f>VLOOKUP(B119,'[1]Obračun rezultata A sektora'!$D$2:$E$51,2,FALSE)</f>
        <v/>
      </c>
      <c r="D114" s="27" t="str">
        <f>VLOOKUP(B119,'[1]Obračun rezultata A sektora'!$D$2:$H$51,5,FALSE)</f>
        <v/>
      </c>
      <c r="E114" s="28" t="str">
        <f>IF(AND(ISNUMBER(D114)=TRUE,ISNUMBER(F114)=TRUE),VLOOKUP(B119,'[1]Obračun rezultata A sektora'!$D$2:$I$51,3,FALSE),"")</f>
        <v/>
      </c>
      <c r="F114" s="29" t="str">
        <f>VLOOKUP(B119,'[1]Obračun rezultata A sektora'!D$2:$G$51,4,FALSE)</f>
        <v/>
      </c>
      <c r="G114" s="30" t="str">
        <f>VLOOKUP(C114,'[1]Pojedinačni plasman'!$A$6:$G$155,7,FALSE)</f>
        <v/>
      </c>
      <c r="H114" s="31" t="str">
        <f>VLOOKUP(B119,'[1]Ekipni plasman'!$B$6:$F$55,5,FALSE)</f>
        <v/>
      </c>
      <c r="I114" s="32"/>
      <c r="K114" s="25" t="str">
        <f>IF(ISNUMBER(M114)=TRUE,VLOOKUP(K119,'[1]Obračun rezultata A sektora'!$D$2:$J$51,7,0),"")</f>
        <v/>
      </c>
      <c r="L114" s="26" t="str">
        <f>VLOOKUP(K119,'[1]Obračun rezultata A sektora'!$D$2:$E$51,2,FALSE)</f>
        <v/>
      </c>
      <c r="M114" s="27" t="str">
        <f>VLOOKUP(K119,'[1]Obračun rezultata A sektora'!$D$2:$H$51,5,FALSE)</f>
        <v/>
      </c>
      <c r="N114" s="28" t="str">
        <f>IF(AND(ISNUMBER(M114)=TRUE,ISNUMBER(O114)=TRUE),VLOOKUP(K119,'[1]Obračun rezultata A sektora'!$D$2:$I$51,3,FALSE),"")</f>
        <v/>
      </c>
      <c r="O114" s="29" t="str">
        <f>VLOOKUP(K119,'[1]Obračun rezultata A sektora'!D$2:$G$51,4,FALSE)</f>
        <v/>
      </c>
      <c r="P114" s="30" t="str">
        <f>VLOOKUP(L114,'[1]Pojedinačni plasman'!$A$6:$G$155,7,FALSE)</f>
        <v/>
      </c>
      <c r="Q114" s="31" t="str">
        <f>VLOOKUP(K119,'[1]Ekipni plasman'!$B$6:$F$55,5,FALSE)</f>
        <v/>
      </c>
      <c r="R114" s="32"/>
    </row>
    <row r="115" spans="2:18" s="33" customFormat="1" ht="15" customHeight="1" x14ac:dyDescent="0.2">
      <c r="B115" s="34" t="str">
        <f>IF(ISNUMBER(D115)=TRUE,VLOOKUP(B119,'[1]Obračun rezultata B sektora'!$D$2:$J$51,7,0),"")</f>
        <v/>
      </c>
      <c r="C115" s="35" t="str">
        <f>VLOOKUP(B119,'[1]Obračun rezultata B sektora'!$D$2:$E$51,2,FALSE)</f>
        <v/>
      </c>
      <c r="D115" s="36" t="str">
        <f>VLOOKUP(B119,'[1]Obračun rezultata B sektora'!$D$2:$H$51,5,FALSE)</f>
        <v/>
      </c>
      <c r="E115" s="37" t="str">
        <f>IF(AND(ISNUMBER(D115)=TRUE,ISNUMBER(F115)=TRUE),VLOOKUP(B119,'[1]Obračun rezultata B sektora'!$D$2:$I$51,3,FALSE),"")</f>
        <v/>
      </c>
      <c r="F115" s="38" t="str">
        <f>VLOOKUP(B119,'[1]Obračun rezultata B sektora'!D$2:$G$51,4,FALSE)</f>
        <v/>
      </c>
      <c r="G115" s="39" t="str">
        <f>VLOOKUP(C115,'[1]Pojedinačni plasman'!$A$6:$G$155,7,FALSE)</f>
        <v/>
      </c>
      <c r="H115" s="40"/>
      <c r="I115" s="41"/>
      <c r="K115" s="34" t="str">
        <f>IF(ISNUMBER(M115)=TRUE,VLOOKUP(K119,'[1]Obračun rezultata B sektora'!$D$2:$J$51,7,0),"")</f>
        <v/>
      </c>
      <c r="L115" s="35" t="str">
        <f>VLOOKUP(K119,'[1]Obračun rezultata B sektora'!$D$2:$E$51,2,FALSE)</f>
        <v/>
      </c>
      <c r="M115" s="36" t="str">
        <f>VLOOKUP(K119,'[1]Obračun rezultata B sektora'!$D$2:$H$51,5,FALSE)</f>
        <v/>
      </c>
      <c r="N115" s="37" t="str">
        <f>IF(AND(ISNUMBER(M115)=TRUE,ISNUMBER(O115)=TRUE),VLOOKUP(K119,'[1]Obračun rezultata B sektora'!$D$2:$I$51,3,FALSE),"")</f>
        <v/>
      </c>
      <c r="O115" s="38" t="str">
        <f>VLOOKUP(K119,'[1]Obračun rezultata B sektora'!D$2:$G$51,4,FALSE)</f>
        <v/>
      </c>
      <c r="P115" s="39" t="str">
        <f>VLOOKUP(L115,'[1]Pojedinačni plasman'!$A$6:$G$155,7,FALSE)</f>
        <v/>
      </c>
      <c r="Q115" s="40"/>
      <c r="R115" s="41"/>
    </row>
    <row r="116" spans="2:18" s="33" customFormat="1" ht="15" customHeight="1" x14ac:dyDescent="0.2">
      <c r="B116" s="34" t="str">
        <f>IF(ISNUMBER(D116)=TRUE,VLOOKUP(B119,'[1]Obračun rezultata C sektora'!$D$2:$J$51,7,0),"")</f>
        <v/>
      </c>
      <c r="C116" s="35" t="str">
        <f>VLOOKUP(B119,'[1]Obračun rezultata C sektora'!$D$2:$E$51,2,FALSE)</f>
        <v/>
      </c>
      <c r="D116" s="36" t="str">
        <f>VLOOKUP(B119,'[1]Obračun rezultata C sektora'!$D$2:$H$51,5,FALSE)</f>
        <v/>
      </c>
      <c r="E116" s="37" t="str">
        <f>IF(AND(ISNUMBER(D116)=TRUE,ISNUMBER(F116)=TRUE),VLOOKUP(B119,'[1]Obračun rezultata C sektora'!$D$2:$I$51,3,FALSE),"")</f>
        <v/>
      </c>
      <c r="F116" s="38" t="str">
        <f>VLOOKUP(B119,'[1]Obračun rezultata C sektora'!D$2:$G$51,4,FALSE)</f>
        <v/>
      </c>
      <c r="G116" s="39" t="str">
        <f>VLOOKUP(C116,'[1]Pojedinačni plasman'!$A$6:$G$155,7,FALSE)</f>
        <v/>
      </c>
      <c r="H116" s="40"/>
      <c r="I116" s="41"/>
      <c r="K116" s="34" t="str">
        <f>IF(ISNUMBER(M116)=TRUE,VLOOKUP(K119,'[1]Obračun rezultata C sektora'!$D$2:$J$51,7,0),"")</f>
        <v/>
      </c>
      <c r="L116" s="35" t="str">
        <f>VLOOKUP(K119,'[1]Obračun rezultata C sektora'!$D$2:$E$51,2,FALSE)</f>
        <v/>
      </c>
      <c r="M116" s="36" t="str">
        <f>VLOOKUP(K119,'[1]Obračun rezultata C sektora'!$D$2:$H$51,5,FALSE)</f>
        <v/>
      </c>
      <c r="N116" s="37" t="str">
        <f>IF(AND(ISNUMBER(M116)=TRUE,ISNUMBER(O116)=TRUE),VLOOKUP(K119,'[1]Obračun rezultata C sektora'!$D$2:$I$51,3,FALSE),"")</f>
        <v/>
      </c>
      <c r="O116" s="38" t="str">
        <f>VLOOKUP(K119,'[1]Obračun rezultata C sektora'!D$2:$G$51,4,FALSE)</f>
        <v/>
      </c>
      <c r="P116" s="39" t="str">
        <f>VLOOKUP(L116,'[1]Pojedinačni plasman'!$A$6:$G$155,7,FALSE)</f>
        <v/>
      </c>
      <c r="Q116" s="40"/>
      <c r="R116" s="41"/>
    </row>
    <row r="117" spans="2:18" s="33" customFormat="1" ht="15" customHeight="1" x14ac:dyDescent="0.2">
      <c r="B117" s="34"/>
      <c r="C117" s="37"/>
      <c r="D117" s="36"/>
      <c r="E117" s="37"/>
      <c r="F117" s="38"/>
      <c r="G117" s="39"/>
      <c r="H117" s="40"/>
      <c r="I117" s="41"/>
      <c r="K117" s="34"/>
      <c r="L117" s="37"/>
      <c r="M117" s="36"/>
      <c r="N117" s="37"/>
      <c r="O117" s="38"/>
      <c r="P117" s="39"/>
      <c r="Q117" s="40"/>
      <c r="R117" s="41"/>
    </row>
    <row r="118" spans="2:18" s="33" customFormat="1" ht="15" customHeight="1" x14ac:dyDescent="0.2">
      <c r="B118" s="34"/>
      <c r="C118" s="37"/>
      <c r="D118" s="36"/>
      <c r="E118" s="37"/>
      <c r="F118" s="38"/>
      <c r="G118" s="39"/>
      <c r="H118" s="40"/>
      <c r="I118" s="41"/>
      <c r="K118" s="34"/>
      <c r="L118" s="37"/>
      <c r="M118" s="36"/>
      <c r="N118" s="37"/>
      <c r="O118" s="38"/>
      <c r="P118" s="39"/>
      <c r="Q118" s="40"/>
      <c r="R118" s="41"/>
    </row>
    <row r="119" spans="2:18" ht="21" thickBot="1" x14ac:dyDescent="0.35">
      <c r="B119" s="42" t="str">
        <f>IF(ISNONTEXT('[1]Ekipni plasman'!$B$29)=FALSE,'[1]Ekipni plasman'!$B$29,"")</f>
        <v/>
      </c>
      <c r="C119" s="43"/>
      <c r="D119" s="44"/>
      <c r="E119" s="45" t="str">
        <f>VLOOKUP(B119,'[1]Ekipni plasman'!$B$6:$F$55,3,FALSE)</f>
        <v/>
      </c>
      <c r="F119" s="46" t="str">
        <f>VLOOKUP(B119,'[1]Ekipni plasman'!$B$6:$F$55,2,FALSE)</f>
        <v/>
      </c>
      <c r="G119" s="47"/>
      <c r="H119" s="48"/>
      <c r="I119" s="49"/>
      <c r="J119" s="8"/>
      <c r="K119" s="42" t="str">
        <f>IF(ISNONTEXT('[1]Ekipni plasman'!$B$39)=FALSE,'[1]Ekipni plasman'!$B$39,"")</f>
        <v/>
      </c>
      <c r="L119" s="43"/>
      <c r="M119" s="44"/>
      <c r="N119" s="45" t="str">
        <f>VLOOKUP(K119,'[1]Ekipni plasman'!$B$6:$F$55,3,FALSE)</f>
        <v/>
      </c>
      <c r="O119" s="46" t="str">
        <f>VLOOKUP(K119,'[1]Ekipni plasman'!$B$6:$F$55,2,FALSE)</f>
        <v/>
      </c>
      <c r="P119" s="47"/>
      <c r="Q119" s="48"/>
      <c r="R119" s="49"/>
    </row>
    <row r="120" spans="2:18" ht="12" customHeight="1" thickBot="1" x14ac:dyDescent="0.25">
      <c r="K120" s="1"/>
      <c r="M120" s="1"/>
      <c r="P120" s="1"/>
      <c r="Q120" s="4"/>
      <c r="R120" s="1"/>
    </row>
    <row r="121" spans="2:18" s="33" customFormat="1" ht="15" customHeight="1" x14ac:dyDescent="0.2">
      <c r="B121" s="25" t="str">
        <f>IF(ISNUMBER(D121)=TRUE,VLOOKUP(B126,'[1]Obračun rezultata A sektora'!$D$2:$J$51,7,0),"")</f>
        <v/>
      </c>
      <c r="C121" s="26" t="str">
        <f>VLOOKUP(B126,'[1]Obračun rezultata A sektora'!$D$2:$E$51,2,FALSE)</f>
        <v/>
      </c>
      <c r="D121" s="27" t="str">
        <f>VLOOKUP(B126,'[1]Obračun rezultata A sektora'!$D$2:$H$51,5,FALSE)</f>
        <v/>
      </c>
      <c r="E121" s="28" t="str">
        <f>IF(AND(ISNUMBER(D121)=TRUE,ISNUMBER(F121)=TRUE),VLOOKUP(B126,'[1]Obračun rezultata A sektora'!$D$2:$I$51,3,FALSE),"")</f>
        <v/>
      </c>
      <c r="F121" s="29" t="str">
        <f>VLOOKUP(B126,'[1]Obračun rezultata A sektora'!D$2:$G$51,4,FALSE)</f>
        <v/>
      </c>
      <c r="G121" s="30" t="str">
        <f>VLOOKUP(C121,'[1]Pojedinačni plasman'!$A$6:$G$155,7,FALSE)</f>
        <v/>
      </c>
      <c r="H121" s="31" t="str">
        <f>VLOOKUP(B126,'[1]Ekipni plasman'!$B$6:$F$55,5,FALSE)</f>
        <v/>
      </c>
      <c r="I121" s="32"/>
      <c r="K121" s="25" t="str">
        <f>IF(ISNUMBER(M121)=TRUE,VLOOKUP(K126,'[1]Obračun rezultata A sektora'!$D$2:$J$51,7,0),"")</f>
        <v/>
      </c>
      <c r="L121" s="26" t="str">
        <f>VLOOKUP(K126,'[1]Obračun rezultata A sektora'!$D$2:$E$51,2,FALSE)</f>
        <v/>
      </c>
      <c r="M121" s="27" t="str">
        <f>VLOOKUP(K126,'[1]Obračun rezultata A sektora'!$D$2:$H$51,5,FALSE)</f>
        <v/>
      </c>
      <c r="N121" s="28" t="str">
        <f>IF(AND(ISNUMBER(M121)=TRUE,ISNUMBER(O121)=TRUE),VLOOKUP(K126,'[1]Obračun rezultata A sektora'!$D$2:$I$51,3,FALSE),"")</f>
        <v/>
      </c>
      <c r="O121" s="29" t="str">
        <f>VLOOKUP(K126,'[1]Obračun rezultata A sektora'!D$2:$G$51,4,FALSE)</f>
        <v/>
      </c>
      <c r="P121" s="30" t="str">
        <f>VLOOKUP(L121,'[1]Pojedinačni plasman'!$A$6:$G$155,7,FALSE)</f>
        <v/>
      </c>
      <c r="Q121" s="31" t="str">
        <f>VLOOKUP(K126,'[1]Ekipni plasman'!$B$6:$F$55,5,FALSE)</f>
        <v/>
      </c>
      <c r="R121" s="32"/>
    </row>
    <row r="122" spans="2:18" s="33" customFormat="1" ht="15" customHeight="1" x14ac:dyDescent="0.2">
      <c r="B122" s="34" t="str">
        <f>IF(ISNUMBER(D122)=TRUE,VLOOKUP(B126,'[1]Obračun rezultata B sektora'!$D$2:$J$51,7,0),"")</f>
        <v/>
      </c>
      <c r="C122" s="35" t="str">
        <f>VLOOKUP(B126,'[1]Obračun rezultata B sektora'!$D$2:$E$51,2,FALSE)</f>
        <v/>
      </c>
      <c r="D122" s="36" t="str">
        <f>VLOOKUP(B126,'[1]Obračun rezultata B sektora'!$D$2:$H$51,5,FALSE)</f>
        <v/>
      </c>
      <c r="E122" s="37" t="str">
        <f>IF(AND(ISNUMBER(D122)=TRUE,ISNUMBER(F122)=TRUE),VLOOKUP(B126,'[1]Obračun rezultata B sektora'!$D$2:$I$51,3,FALSE),"")</f>
        <v/>
      </c>
      <c r="F122" s="38" t="str">
        <f>VLOOKUP(B126,'[1]Obračun rezultata B sektora'!D$2:$G$51,4,FALSE)</f>
        <v/>
      </c>
      <c r="G122" s="39" t="str">
        <f>VLOOKUP(C122,'[1]Pojedinačni plasman'!$A$6:$G$155,7,FALSE)</f>
        <v/>
      </c>
      <c r="H122" s="40"/>
      <c r="I122" s="41"/>
      <c r="K122" s="34" t="str">
        <f>IF(ISNUMBER(M122)=TRUE,VLOOKUP(K126,'[1]Obračun rezultata B sektora'!$D$2:$J$51,7,0),"")</f>
        <v/>
      </c>
      <c r="L122" s="35" t="str">
        <f>VLOOKUP(K126,'[1]Obračun rezultata B sektora'!$D$2:$E$51,2,FALSE)</f>
        <v/>
      </c>
      <c r="M122" s="36" t="str">
        <f>VLOOKUP(K126,'[1]Obračun rezultata B sektora'!$D$2:$H$51,5,FALSE)</f>
        <v/>
      </c>
      <c r="N122" s="37" t="str">
        <f>IF(AND(ISNUMBER(M122)=TRUE,ISNUMBER(O122)=TRUE),VLOOKUP(K126,'[1]Obračun rezultata B sektora'!$D$2:$I$51,3,FALSE),"")</f>
        <v/>
      </c>
      <c r="O122" s="38" t="str">
        <f>VLOOKUP(K126,'[1]Obračun rezultata B sektora'!D$2:$G$51,4,FALSE)</f>
        <v/>
      </c>
      <c r="P122" s="39" t="str">
        <f>VLOOKUP(L122,'[1]Pojedinačni plasman'!$A$6:$G$155,7,FALSE)</f>
        <v/>
      </c>
      <c r="Q122" s="40"/>
      <c r="R122" s="41"/>
    </row>
    <row r="123" spans="2:18" s="33" customFormat="1" ht="15" customHeight="1" x14ac:dyDescent="0.2">
      <c r="B123" s="34" t="str">
        <f>IF(ISNUMBER(D123)=TRUE,VLOOKUP(B126,'[1]Obračun rezultata C sektora'!$D$2:$J$51,7,0),"")</f>
        <v/>
      </c>
      <c r="C123" s="35" t="str">
        <f>VLOOKUP(B126,'[1]Obračun rezultata C sektora'!$D$2:$E$51,2,FALSE)</f>
        <v/>
      </c>
      <c r="D123" s="36" t="str">
        <f>VLOOKUP(B126,'[1]Obračun rezultata C sektora'!$D$2:$H$51,5,FALSE)</f>
        <v/>
      </c>
      <c r="E123" s="37" t="str">
        <f>IF(AND(ISNUMBER(D123)=TRUE,ISNUMBER(F123)=TRUE),VLOOKUP(B126,'[1]Obračun rezultata C sektora'!$D$2:$I$51,3,FALSE),"")</f>
        <v/>
      </c>
      <c r="F123" s="38" t="str">
        <f>VLOOKUP(B126,'[1]Obračun rezultata C sektora'!D$2:$G$51,4,FALSE)</f>
        <v/>
      </c>
      <c r="G123" s="39" t="str">
        <f>VLOOKUP(C123,'[1]Pojedinačni plasman'!$A$6:$G$155,7,FALSE)</f>
        <v/>
      </c>
      <c r="H123" s="40"/>
      <c r="I123" s="41"/>
      <c r="K123" s="34" t="str">
        <f>IF(ISNUMBER(M123)=TRUE,VLOOKUP(K126,'[1]Obračun rezultata C sektora'!$D$2:$J$51,7,0),"")</f>
        <v/>
      </c>
      <c r="L123" s="35" t="str">
        <f>VLOOKUP(K126,'[1]Obračun rezultata C sektora'!$D$2:$E$51,2,FALSE)</f>
        <v/>
      </c>
      <c r="M123" s="36" t="str">
        <f>VLOOKUP(K126,'[1]Obračun rezultata C sektora'!$D$2:$H$51,5,FALSE)</f>
        <v/>
      </c>
      <c r="N123" s="37" t="str">
        <f>IF(AND(ISNUMBER(M123)=TRUE,ISNUMBER(O123)=TRUE),VLOOKUP(K126,'[1]Obračun rezultata C sektora'!$D$2:$I$51,3,FALSE),"")</f>
        <v/>
      </c>
      <c r="O123" s="38" t="str">
        <f>VLOOKUP(K126,'[1]Obračun rezultata C sektora'!D$2:$G$51,4,FALSE)</f>
        <v/>
      </c>
      <c r="P123" s="39" t="str">
        <f>VLOOKUP(L123,'[1]Pojedinačni plasman'!$A$6:$G$155,7,FALSE)</f>
        <v/>
      </c>
      <c r="Q123" s="40"/>
      <c r="R123" s="41"/>
    </row>
    <row r="124" spans="2:18" s="33" customFormat="1" ht="15" customHeight="1" x14ac:dyDescent="0.2">
      <c r="B124" s="34"/>
      <c r="C124" s="37"/>
      <c r="D124" s="36"/>
      <c r="E124" s="37"/>
      <c r="F124" s="38"/>
      <c r="G124" s="39"/>
      <c r="H124" s="40"/>
      <c r="I124" s="41"/>
      <c r="K124" s="34"/>
      <c r="L124" s="37"/>
      <c r="M124" s="36"/>
      <c r="N124" s="37"/>
      <c r="O124" s="38"/>
      <c r="P124" s="39"/>
      <c r="Q124" s="40"/>
      <c r="R124" s="41"/>
    </row>
    <row r="125" spans="2:18" s="33" customFormat="1" ht="15" customHeight="1" x14ac:dyDescent="0.2">
      <c r="B125" s="34"/>
      <c r="C125" s="37"/>
      <c r="D125" s="36"/>
      <c r="E125" s="37"/>
      <c r="F125" s="38"/>
      <c r="G125" s="39"/>
      <c r="H125" s="40"/>
      <c r="I125" s="41"/>
      <c r="K125" s="34"/>
      <c r="L125" s="37"/>
      <c r="M125" s="36"/>
      <c r="N125" s="37"/>
      <c r="O125" s="38"/>
      <c r="P125" s="39"/>
      <c r="Q125" s="40"/>
      <c r="R125" s="41"/>
    </row>
    <row r="126" spans="2:18" ht="21" thickBot="1" x14ac:dyDescent="0.35">
      <c r="B126" s="42" t="str">
        <f>IF(ISNONTEXT('[1]Ekipni plasman'!$B$30)=FALSE,'[1]Ekipni plasman'!$B$30,"")</f>
        <v/>
      </c>
      <c r="C126" s="43"/>
      <c r="D126" s="44"/>
      <c r="E126" s="45" t="str">
        <f>VLOOKUP(B126,'[1]Ekipni plasman'!$B$6:$F$55,3,FALSE)</f>
        <v/>
      </c>
      <c r="F126" s="46" t="str">
        <f>VLOOKUP(B126,'[1]Ekipni plasman'!$B$6:$F$55,2,FALSE)</f>
        <v/>
      </c>
      <c r="G126" s="47"/>
      <c r="H126" s="48"/>
      <c r="I126" s="49"/>
      <c r="J126" s="8"/>
      <c r="K126" s="42" t="str">
        <f>IF(ISNONTEXT('[1]Ekipni plasman'!$B$40)=FALSE,'[1]Ekipni plasman'!$B$40,"")</f>
        <v/>
      </c>
      <c r="L126" s="43"/>
      <c r="M126" s="44"/>
      <c r="N126" s="45" t="str">
        <f>VLOOKUP(K126,'[1]Ekipni plasman'!$B$6:$F$55,3,FALSE)</f>
        <v/>
      </c>
      <c r="O126" s="46" t="str">
        <f>VLOOKUP(K126,'[1]Ekipni plasman'!$B$6:$F$55,2,FALSE)</f>
        <v/>
      </c>
      <c r="P126" s="47"/>
      <c r="Q126" s="48"/>
      <c r="R126" s="49"/>
    </row>
    <row r="127" spans="2:18" ht="12" customHeight="1" thickBot="1" x14ac:dyDescent="0.25"/>
    <row r="128" spans="2:18" s="33" customFormat="1" ht="15" customHeight="1" x14ac:dyDescent="0.2">
      <c r="B128" s="25" t="str">
        <f>IF(ISNUMBER(D128)=TRUE,VLOOKUP(B133,'[1]Obračun rezultata A sektora'!$D$2:$J$51,7,0),"")</f>
        <v/>
      </c>
      <c r="C128" s="26" t="str">
        <f>VLOOKUP(B133,'[1]Obračun rezultata A sektora'!$D$2:$E$51,2,FALSE)</f>
        <v/>
      </c>
      <c r="D128" s="27" t="str">
        <f>VLOOKUP(B133,'[1]Obračun rezultata A sektora'!$D$2:$H$51,5,FALSE)</f>
        <v/>
      </c>
      <c r="E128" s="28" t="str">
        <f>IF(AND(ISNUMBER(D128)=TRUE,ISNUMBER(F128)=TRUE),VLOOKUP(B133,'[1]Obračun rezultata A sektora'!$D$2:$I$51,3,FALSE),"")</f>
        <v/>
      </c>
      <c r="F128" s="29" t="str">
        <f>VLOOKUP(B133,'[1]Obračun rezultata A sektora'!$D$2:G$51,4,FALSE)</f>
        <v/>
      </c>
      <c r="G128" s="30" t="str">
        <f>VLOOKUP(C128,'[1]Pojedinačni plasman'!$A$6:$G$155,7,FALSE)</f>
        <v/>
      </c>
      <c r="H128" s="31" t="str">
        <f>VLOOKUP(B133,'[1]Ekipni plasman'!$B$6:$F$55,5,FALSE)</f>
        <v/>
      </c>
      <c r="I128" s="32"/>
      <c r="K128" s="25" t="str">
        <f>IF(ISNUMBER(M128)=TRUE,VLOOKUP(K133,'[1]Obračun rezultata A sektora'!$D$2:$J$51,7,0),"")</f>
        <v/>
      </c>
      <c r="L128" s="26" t="str">
        <f>VLOOKUP(K133,'[1]Obračun rezultata A sektora'!$D$2:$E$51,2,FALSE)</f>
        <v/>
      </c>
      <c r="M128" s="27" t="str">
        <f>VLOOKUP(K133,'[1]Obračun rezultata A sektora'!$D$2:$H$51,5,FALSE)</f>
        <v/>
      </c>
      <c r="N128" s="28" t="str">
        <f>IF(AND(ISNUMBER(M128)=TRUE,ISNUMBER(O128)=TRUE),VLOOKUP(K133,'[1]Obračun rezultata A sektora'!$D$2:$I$51,3,FALSE),"")</f>
        <v/>
      </c>
      <c r="O128" s="29" t="str">
        <f>VLOOKUP(K133,'[1]Obračun rezultata A sektora'!$D$2:G$51,4,FALSE)</f>
        <v/>
      </c>
      <c r="P128" s="30" t="str">
        <f>VLOOKUP(L128,'[1]Pojedinačni plasman'!$A$6:$G$155,7,FALSE)</f>
        <v/>
      </c>
      <c r="Q128" s="31" t="str">
        <f>VLOOKUP(K133,'[1]Ekipni plasman'!$B$6:$F$55,5,FALSE)</f>
        <v/>
      </c>
      <c r="R128" s="32"/>
    </row>
    <row r="129" spans="2:18" s="33" customFormat="1" ht="15" customHeight="1" x14ac:dyDescent="0.2">
      <c r="B129" s="34" t="str">
        <f>IF(ISNUMBER(D129)=TRUE,VLOOKUP(B133,'[1]Obračun rezultata B sektora'!$D$2:$J$51,7,0),"")</f>
        <v/>
      </c>
      <c r="C129" s="35" t="str">
        <f>VLOOKUP(B133,'[1]Obračun rezultata B sektora'!$D$2:$E$51,2,FALSE)</f>
        <v/>
      </c>
      <c r="D129" s="36" t="str">
        <f>VLOOKUP(B133,'[1]Obračun rezultata B sektora'!$D$2:$H$51,5,FALSE)</f>
        <v/>
      </c>
      <c r="E129" s="37" t="str">
        <f>IF(AND(ISNUMBER(D129)=TRUE,ISNUMBER(F129)=TRUE),VLOOKUP(B133,'[1]Obračun rezultata B sektora'!$D$2:$I$51,3,FALSE),"")</f>
        <v/>
      </c>
      <c r="F129" s="38" t="str">
        <f>VLOOKUP(B133,'[1]Obračun rezultata B sektora'!$D$2:G$51,4,FALSE)</f>
        <v/>
      </c>
      <c r="G129" s="39" t="str">
        <f>VLOOKUP(C129,'[1]Pojedinačni plasman'!$A$6:$G$155,7,FALSE)</f>
        <v/>
      </c>
      <c r="H129" s="40"/>
      <c r="I129" s="41"/>
      <c r="K129" s="34" t="str">
        <f>IF(ISNUMBER(M129)=TRUE,VLOOKUP(K133,'[1]Obračun rezultata B sektora'!$D$2:$J$51,7,0),"")</f>
        <v/>
      </c>
      <c r="L129" s="35" t="str">
        <f>VLOOKUP(K133,'[1]Obračun rezultata B sektora'!$D$2:$E$51,2,FALSE)</f>
        <v/>
      </c>
      <c r="M129" s="36" t="str">
        <f>VLOOKUP(K133,'[1]Obračun rezultata B sektora'!$D$2:$H$51,5,FALSE)</f>
        <v/>
      </c>
      <c r="N129" s="37" t="str">
        <f>IF(AND(ISNUMBER(M129)=TRUE,ISNUMBER(O129)=TRUE),VLOOKUP(K133,'[1]Obračun rezultata B sektora'!$D$2:$I$51,3,FALSE),"")</f>
        <v/>
      </c>
      <c r="O129" s="38" t="str">
        <f>VLOOKUP(K133,'[1]Obračun rezultata B sektora'!$D$2:G$51,4,FALSE)</f>
        <v/>
      </c>
      <c r="P129" s="39" t="str">
        <f>VLOOKUP(L129,'[1]Pojedinačni plasman'!$A$6:$G$155,7,FALSE)</f>
        <v/>
      </c>
      <c r="Q129" s="40"/>
      <c r="R129" s="41"/>
    </row>
    <row r="130" spans="2:18" s="33" customFormat="1" ht="15" customHeight="1" x14ac:dyDescent="0.2">
      <c r="B130" s="34" t="str">
        <f>IF(ISNUMBER(D130)=TRUE,VLOOKUP(B133,'[1]Obračun rezultata C sektora'!$D$2:$J$51,7,0),"")</f>
        <v/>
      </c>
      <c r="C130" s="35" t="str">
        <f>VLOOKUP(B133,'[1]Obračun rezultata C sektora'!$D$2:$E$51,2,FALSE)</f>
        <v/>
      </c>
      <c r="D130" s="36" t="str">
        <f>VLOOKUP(B133,'[1]Obračun rezultata C sektora'!$D$2:$H$51,5,FALSE)</f>
        <v/>
      </c>
      <c r="E130" s="37" t="str">
        <f>IF(AND(ISNUMBER(D130)=TRUE,ISNUMBER(F130)=TRUE),VLOOKUP(B133,'[1]Obračun rezultata C sektora'!$D$2:$I$51,3,FALSE),"")</f>
        <v/>
      </c>
      <c r="F130" s="38" t="str">
        <f>VLOOKUP(B133,'[1]Obračun rezultata C sektora'!$D$2:G$51,4,FALSE)</f>
        <v/>
      </c>
      <c r="G130" s="39" t="str">
        <f>VLOOKUP(C130,'[1]Pojedinačni plasman'!$A$6:$G$155,7,FALSE)</f>
        <v/>
      </c>
      <c r="H130" s="40"/>
      <c r="I130" s="41"/>
      <c r="K130" s="34" t="str">
        <f>IF(ISNUMBER(M130)=TRUE,VLOOKUP(K133,'[1]Obračun rezultata C sektora'!$D$2:$J$51,7,0),"")</f>
        <v/>
      </c>
      <c r="L130" s="35" t="str">
        <f>VLOOKUP(K133,'[1]Obračun rezultata C sektora'!$D$2:$E$51,2,FALSE)</f>
        <v/>
      </c>
      <c r="M130" s="36" t="str">
        <f>VLOOKUP(K133,'[1]Obračun rezultata C sektora'!$D$2:$H$51,5,FALSE)</f>
        <v/>
      </c>
      <c r="N130" s="37" t="str">
        <f>IF(AND(ISNUMBER(M130)=TRUE,ISNUMBER(O130)=TRUE),VLOOKUP(K133,'[1]Obračun rezultata C sektora'!$D$2:$I$51,3,FALSE),"")</f>
        <v/>
      </c>
      <c r="O130" s="38" t="str">
        <f>VLOOKUP(K133,'[1]Obračun rezultata C sektora'!$D$2:G$51,4,FALSE)</f>
        <v/>
      </c>
      <c r="P130" s="39" t="str">
        <f>VLOOKUP(L130,'[1]Pojedinačni plasman'!$A$6:$G$155,7,FALSE)</f>
        <v/>
      </c>
      <c r="Q130" s="40"/>
      <c r="R130" s="41"/>
    </row>
    <row r="131" spans="2:18" s="33" customFormat="1" ht="15" customHeight="1" x14ac:dyDescent="0.2">
      <c r="B131" s="34"/>
      <c r="C131" s="37"/>
      <c r="D131" s="36"/>
      <c r="E131" s="37"/>
      <c r="F131" s="38"/>
      <c r="G131" s="39"/>
      <c r="H131" s="40"/>
      <c r="I131" s="41"/>
      <c r="K131" s="34"/>
      <c r="L131" s="37"/>
      <c r="M131" s="36"/>
      <c r="N131" s="37"/>
      <c r="O131" s="38"/>
      <c r="P131" s="36"/>
      <c r="Q131" s="40"/>
      <c r="R131" s="41"/>
    </row>
    <row r="132" spans="2:18" s="33" customFormat="1" ht="15" customHeight="1" x14ac:dyDescent="0.2">
      <c r="B132" s="34"/>
      <c r="C132" s="37"/>
      <c r="D132" s="36"/>
      <c r="E132" s="37"/>
      <c r="F132" s="38"/>
      <c r="G132" s="39"/>
      <c r="H132" s="40"/>
      <c r="I132" s="41"/>
      <c r="K132" s="34"/>
      <c r="L132" s="37"/>
      <c r="M132" s="36"/>
      <c r="N132" s="37"/>
      <c r="O132" s="38"/>
      <c r="P132" s="36"/>
      <c r="Q132" s="40"/>
      <c r="R132" s="41"/>
    </row>
    <row r="133" spans="2:18" ht="21" thickBot="1" x14ac:dyDescent="0.35">
      <c r="B133" s="42" t="str">
        <f>IF(ISNONTEXT('[1]Ekipni plasman'!$B$31)=FALSE,'[1]Ekipni plasman'!$B$31,"")</f>
        <v/>
      </c>
      <c r="C133" s="43"/>
      <c r="D133" s="44"/>
      <c r="E133" s="45" t="str">
        <f>VLOOKUP(B133,'[1]Ekipni plasman'!$B$6:$F$55,3,FALSE)</f>
        <v/>
      </c>
      <c r="F133" s="46" t="str">
        <f>VLOOKUP(B133,'[1]Ekipni plasman'!$B$6:$F$55,2,FALSE)</f>
        <v/>
      </c>
      <c r="G133" s="47"/>
      <c r="H133" s="48"/>
      <c r="I133" s="49"/>
      <c r="J133" s="8"/>
      <c r="K133" s="42" t="str">
        <f>IF(ISNONTEXT('[1]Ekipni plasman'!$B$41)=FALSE,'[1]Ekipni plasman'!$B$41,"")</f>
        <v/>
      </c>
      <c r="L133" s="43"/>
      <c r="M133" s="44"/>
      <c r="N133" s="45" t="str">
        <f>VLOOKUP(K133,'[1]Ekipni plasman'!$B$6:$F$55,3,FALSE)</f>
        <v/>
      </c>
      <c r="O133" s="46" t="str">
        <f>VLOOKUP(K133,'[1]Ekipni plasman'!$B$6:$F$55,2,FALSE)</f>
        <v/>
      </c>
      <c r="P133" s="47"/>
      <c r="Q133" s="48"/>
      <c r="R133" s="49"/>
    </row>
    <row r="134" spans="2:18" ht="12" customHeight="1" thickBot="1" x14ac:dyDescent="0.25">
      <c r="B134" s="2"/>
      <c r="D134" s="2"/>
      <c r="G134" s="2"/>
      <c r="H134" s="6"/>
      <c r="I134" s="2"/>
    </row>
    <row r="135" spans="2:18" s="33" customFormat="1" ht="15" customHeight="1" x14ac:dyDescent="0.2">
      <c r="B135" s="25" t="str">
        <f>IF(ISNUMBER(D135)=TRUE,VLOOKUP(B140,'[1]Obračun rezultata A sektora'!$D$2:$J$51,7,0),"")</f>
        <v/>
      </c>
      <c r="C135" s="26" t="str">
        <f>VLOOKUP(B140,'[1]Obračun rezultata A sektora'!$D$2:$E$51,2,FALSE)</f>
        <v/>
      </c>
      <c r="D135" s="27" t="str">
        <f>VLOOKUP(B140,'[1]Obračun rezultata A sektora'!$D$2:$H$51,5,FALSE)</f>
        <v/>
      </c>
      <c r="E135" s="28" t="str">
        <f>IF(AND(ISNUMBER(D135)=TRUE,ISNUMBER(F135)=TRUE),VLOOKUP(B140,'[1]Obračun rezultata A sektora'!$D$2:$I$51,3,FALSE),"")</f>
        <v/>
      </c>
      <c r="F135" s="29" t="str">
        <f>VLOOKUP(B140,'[1]Obračun rezultata A sektora'!$D$2:G$51,4,FALSE)</f>
        <v/>
      </c>
      <c r="G135" s="30" t="str">
        <f>VLOOKUP(C135,'[1]Pojedinačni plasman'!$A$6:$G$155,7,FALSE)</f>
        <v/>
      </c>
      <c r="H135" s="31" t="str">
        <f>VLOOKUP(B140,'[1]Ekipni plasman'!$B$6:$F$55,5,FALSE)</f>
        <v/>
      </c>
      <c r="I135" s="32"/>
      <c r="K135" s="25" t="str">
        <f>IF(ISNUMBER(M135)=TRUE,VLOOKUP(K140,'[1]Obračun rezultata A sektora'!$D$2:$J$51,7,0),"")</f>
        <v/>
      </c>
      <c r="L135" s="26" t="str">
        <f>VLOOKUP(K140,'[1]Obračun rezultata A sektora'!$D$2:$E$51,2,FALSE)</f>
        <v/>
      </c>
      <c r="M135" s="27" t="str">
        <f>VLOOKUP(K140,'[1]Obračun rezultata A sektora'!$D$2:$H$51,5,FALSE)</f>
        <v/>
      </c>
      <c r="N135" s="28" t="str">
        <f>IF(AND(ISNUMBER(M135)=TRUE,ISNUMBER(O135)=TRUE),VLOOKUP(K140,'[1]Obračun rezultata A sektora'!$D$2:$I$51,3,FALSE),"")</f>
        <v/>
      </c>
      <c r="O135" s="29" t="str">
        <f>VLOOKUP(K140,'[1]Obračun rezultata A sektora'!$D$2:G$51,4,FALSE)</f>
        <v/>
      </c>
      <c r="P135" s="30" t="str">
        <f>VLOOKUP(L135,'[1]Pojedinačni plasman'!$A$6:$G$155,7,FALSE)</f>
        <v/>
      </c>
      <c r="Q135" s="31" t="str">
        <f>VLOOKUP(K140,'[1]Ekipni plasman'!$B$6:$F$55,5,FALSE)</f>
        <v/>
      </c>
      <c r="R135" s="32"/>
    </row>
    <row r="136" spans="2:18" s="33" customFormat="1" ht="15" customHeight="1" x14ac:dyDescent="0.2">
      <c r="B136" s="34" t="str">
        <f>IF(ISNUMBER(D136)=TRUE,VLOOKUP(B140,'[1]Obračun rezultata B sektora'!$D$2:$J$51,7,0),"")</f>
        <v/>
      </c>
      <c r="C136" s="35" t="str">
        <f>VLOOKUP(B140,'[1]Obračun rezultata B sektora'!$D$2:$E$51,2,FALSE)</f>
        <v/>
      </c>
      <c r="D136" s="36" t="str">
        <f>VLOOKUP(B140,'[1]Obračun rezultata B sektora'!$D$2:$H$51,5,FALSE)</f>
        <v/>
      </c>
      <c r="E136" s="37" t="str">
        <f>IF(AND(ISNUMBER(D136)=TRUE,ISNUMBER(F136)=TRUE),VLOOKUP(B140,'[1]Obračun rezultata B sektora'!$D$2:$I$51,3,FALSE),"")</f>
        <v/>
      </c>
      <c r="F136" s="38" t="str">
        <f>VLOOKUP(B140,'[1]Obračun rezultata B sektora'!$D$2:G$51,4,FALSE)</f>
        <v/>
      </c>
      <c r="G136" s="39" t="str">
        <f>VLOOKUP(C136,'[1]Pojedinačni plasman'!$A$6:$G$155,7,FALSE)</f>
        <v/>
      </c>
      <c r="H136" s="40"/>
      <c r="I136" s="41"/>
      <c r="K136" s="34" t="str">
        <f>IF(ISNUMBER(M136)=TRUE,VLOOKUP(K140,'[1]Obračun rezultata B sektora'!$D$2:$J$51,7,0),"")</f>
        <v/>
      </c>
      <c r="L136" s="35" t="str">
        <f>VLOOKUP(K140,'[1]Obračun rezultata B sektora'!$D$2:$E$51,2,FALSE)</f>
        <v/>
      </c>
      <c r="M136" s="36" t="str">
        <f>VLOOKUP(K140,'[1]Obračun rezultata B sektora'!$D$2:$H$51,5,FALSE)</f>
        <v/>
      </c>
      <c r="N136" s="37" t="str">
        <f>IF(AND(ISNUMBER(M136)=TRUE,ISNUMBER(O136)=TRUE),VLOOKUP(K140,'[1]Obračun rezultata B sektora'!$D$2:$I$51,3,FALSE),"")</f>
        <v/>
      </c>
      <c r="O136" s="38" t="str">
        <f>VLOOKUP(K140,'[1]Obračun rezultata B sektora'!$D$2:G$51,4,FALSE)</f>
        <v/>
      </c>
      <c r="P136" s="39" t="str">
        <f>VLOOKUP(L136,'[1]Pojedinačni plasman'!$A$6:$G$155,7,FALSE)</f>
        <v/>
      </c>
      <c r="Q136" s="40"/>
      <c r="R136" s="41"/>
    </row>
    <row r="137" spans="2:18" s="33" customFormat="1" ht="15" customHeight="1" x14ac:dyDescent="0.2">
      <c r="B137" s="34" t="str">
        <f>IF(ISNUMBER(D137)=TRUE,VLOOKUP(B140,'[1]Obračun rezultata C sektora'!$D$2:$J$51,7,0),"")</f>
        <v/>
      </c>
      <c r="C137" s="35" t="str">
        <f>VLOOKUP(B140,'[1]Obračun rezultata C sektora'!$D$2:$E$51,2,FALSE)</f>
        <v/>
      </c>
      <c r="D137" s="36" t="str">
        <f>VLOOKUP(B140,'[1]Obračun rezultata C sektora'!$D$2:$H$51,5,FALSE)</f>
        <v/>
      </c>
      <c r="E137" s="37" t="str">
        <f>IF(AND(ISNUMBER(D137)=TRUE,ISNUMBER(F137)=TRUE),VLOOKUP(B140,'[1]Obračun rezultata C sektora'!$D$2:$I$51,3,FALSE),"")</f>
        <v/>
      </c>
      <c r="F137" s="38" t="str">
        <f>VLOOKUP(B140,'[1]Obračun rezultata C sektora'!$D$2:G$51,4,FALSE)</f>
        <v/>
      </c>
      <c r="G137" s="39" t="str">
        <f>VLOOKUP(C137,'[1]Pojedinačni plasman'!$A$6:$G$155,7,FALSE)</f>
        <v/>
      </c>
      <c r="H137" s="40"/>
      <c r="I137" s="41"/>
      <c r="K137" s="34" t="str">
        <f>IF(ISNUMBER(M137)=TRUE,VLOOKUP(K140,'[1]Obračun rezultata C sektora'!$D$2:$J$51,7,0),"")</f>
        <v/>
      </c>
      <c r="L137" s="35" t="str">
        <f>VLOOKUP(K140,'[1]Obračun rezultata C sektora'!$D$2:$E$51,2,FALSE)</f>
        <v/>
      </c>
      <c r="M137" s="36" t="str">
        <f>VLOOKUP(K140,'[1]Obračun rezultata C sektora'!$D$2:$H$51,5,FALSE)</f>
        <v/>
      </c>
      <c r="N137" s="37" t="str">
        <f>IF(AND(ISNUMBER(M137)=TRUE,ISNUMBER(O137)=TRUE),VLOOKUP(K140,'[1]Obračun rezultata C sektora'!$D$2:$I$51,3,FALSE),"")</f>
        <v/>
      </c>
      <c r="O137" s="38" t="str">
        <f>VLOOKUP(K140,'[1]Obračun rezultata C sektora'!$D$2:G$51,4,FALSE)</f>
        <v/>
      </c>
      <c r="P137" s="39" t="str">
        <f>VLOOKUP(L137,'[1]Pojedinačni plasman'!$A$6:$G$155,7,FALSE)</f>
        <v/>
      </c>
      <c r="Q137" s="40"/>
      <c r="R137" s="41"/>
    </row>
    <row r="138" spans="2:18" s="33" customFormat="1" ht="15" customHeight="1" x14ac:dyDescent="0.2">
      <c r="B138" s="34"/>
      <c r="C138" s="37"/>
      <c r="D138" s="36"/>
      <c r="E138" s="37"/>
      <c r="F138" s="38"/>
      <c r="G138" s="39"/>
      <c r="H138" s="40"/>
      <c r="I138" s="41"/>
      <c r="K138" s="34"/>
      <c r="L138" s="37"/>
      <c r="M138" s="36"/>
      <c r="N138" s="37"/>
      <c r="O138" s="38"/>
      <c r="P138" s="36"/>
      <c r="Q138" s="40"/>
      <c r="R138" s="41"/>
    </row>
    <row r="139" spans="2:18" s="33" customFormat="1" ht="15" customHeight="1" x14ac:dyDescent="0.2">
      <c r="B139" s="34"/>
      <c r="C139" s="37"/>
      <c r="D139" s="36"/>
      <c r="E139" s="37"/>
      <c r="F139" s="38"/>
      <c r="G139" s="39"/>
      <c r="H139" s="40"/>
      <c r="I139" s="41"/>
      <c r="K139" s="34"/>
      <c r="L139" s="37"/>
      <c r="M139" s="36"/>
      <c r="N139" s="37"/>
      <c r="O139" s="38"/>
      <c r="P139" s="36"/>
      <c r="Q139" s="40"/>
      <c r="R139" s="41"/>
    </row>
    <row r="140" spans="2:18" ht="21" thickBot="1" x14ac:dyDescent="0.35">
      <c r="B140" s="42" t="str">
        <f>IF(ISNONTEXT('[1]Ekipni plasman'!$B$32)=FALSE,'[1]Ekipni plasman'!$B$32,"")</f>
        <v/>
      </c>
      <c r="C140" s="43"/>
      <c r="D140" s="44"/>
      <c r="E140" s="45" t="str">
        <f>VLOOKUP(B140,'[1]Ekipni plasman'!$B$6:$F$55,3,FALSE)</f>
        <v/>
      </c>
      <c r="F140" s="46" t="str">
        <f>VLOOKUP(B140,'[1]Ekipni plasman'!$B$6:$F$55,2,FALSE)</f>
        <v/>
      </c>
      <c r="G140" s="47"/>
      <c r="H140" s="48"/>
      <c r="I140" s="49"/>
      <c r="J140" s="8"/>
      <c r="K140" s="42" t="str">
        <f>IF(ISNONTEXT('[1]Ekipni plasman'!$B$42)=FALSE,'[1]Ekipni plasman'!$B$42,"")</f>
        <v/>
      </c>
      <c r="L140" s="43"/>
      <c r="M140" s="44"/>
      <c r="N140" s="45" t="str">
        <f>VLOOKUP(K140,'[1]Ekipni plasman'!$B$6:$F$55,3,FALSE)</f>
        <v/>
      </c>
      <c r="O140" s="46" t="str">
        <f>VLOOKUP(K140,'[1]Ekipni plasman'!$B$6:$F$55,2,FALSE)</f>
        <v/>
      </c>
      <c r="P140" s="47"/>
      <c r="Q140" s="48"/>
      <c r="R140" s="49"/>
    </row>
    <row r="141" spans="2:18" ht="12" customHeight="1" thickBot="1" x14ac:dyDescent="0.25">
      <c r="B141" s="2"/>
      <c r="D141" s="2"/>
      <c r="G141" s="2"/>
      <c r="H141" s="6"/>
      <c r="I141" s="2"/>
    </row>
    <row r="142" spans="2:18" s="33" customFormat="1" ht="15" customHeight="1" x14ac:dyDescent="0.2">
      <c r="B142" s="25" t="str">
        <f>IF(ISNUMBER(D142)=TRUE,VLOOKUP(B147,'[1]Obračun rezultata A sektora'!$D$2:$J$51,7,0),"")</f>
        <v/>
      </c>
      <c r="C142" s="26" t="str">
        <f>VLOOKUP(B147,'[1]Obračun rezultata A sektora'!$D$2:$E$51,2,FALSE)</f>
        <v/>
      </c>
      <c r="D142" s="27" t="str">
        <f>VLOOKUP(B147,'[1]Obračun rezultata A sektora'!$D$2:$H$51,5,FALSE)</f>
        <v/>
      </c>
      <c r="E142" s="28" t="str">
        <f>IF(AND(ISNUMBER(D142)=TRUE,ISNUMBER(F142)=TRUE),VLOOKUP(B147,'[1]Obračun rezultata A sektora'!$D$2:$I$51,3,FALSE),"")</f>
        <v/>
      </c>
      <c r="F142" s="29" t="str">
        <f>VLOOKUP(B147,'[1]Obračun rezultata A sektora'!$D$2:G$51,4,FALSE)</f>
        <v/>
      </c>
      <c r="G142" s="30" t="str">
        <f>VLOOKUP(C142,'[1]Pojedinačni plasman'!$A$6:$G$155,7,FALSE)</f>
        <v/>
      </c>
      <c r="H142" s="31" t="str">
        <f>VLOOKUP(B147,'[1]Ekipni plasman'!$B$6:$F$55,5,FALSE)</f>
        <v/>
      </c>
      <c r="I142" s="32"/>
      <c r="K142" s="25" t="str">
        <f>IF(ISNUMBER(M142)=TRUE,VLOOKUP(K147,'[1]Obračun rezultata A sektora'!$D$2:$J$51,7,0),"")</f>
        <v/>
      </c>
      <c r="L142" s="26" t="str">
        <f>VLOOKUP(K147,'[1]Obračun rezultata A sektora'!$D$2:$E$51,2,FALSE)</f>
        <v/>
      </c>
      <c r="M142" s="27" t="str">
        <f>VLOOKUP(K147,'[1]Obračun rezultata A sektora'!$D$2:$H$51,5,FALSE)</f>
        <v/>
      </c>
      <c r="N142" s="28" t="str">
        <f>IF(AND(ISNUMBER(M142)=TRUE,ISNUMBER(O142)=TRUE),VLOOKUP(K147,'[1]Obračun rezultata A sektora'!$D$2:$I$51,3,FALSE),"")</f>
        <v/>
      </c>
      <c r="O142" s="29" t="str">
        <f>VLOOKUP(K147,'[1]Obračun rezultata A sektora'!$D$2:G$51,4,FALSE)</f>
        <v/>
      </c>
      <c r="P142" s="30" t="str">
        <f>VLOOKUP(L142,'[1]Pojedinačni plasman'!$A$6:$G$155,7,FALSE)</f>
        <v/>
      </c>
      <c r="Q142" s="31" t="str">
        <f>VLOOKUP(K147,'[1]Ekipni plasman'!$B$6:$F$55,5,FALSE)</f>
        <v/>
      </c>
      <c r="R142" s="32"/>
    </row>
    <row r="143" spans="2:18" s="33" customFormat="1" ht="15" customHeight="1" x14ac:dyDescent="0.2">
      <c r="B143" s="34" t="str">
        <f>IF(ISNUMBER(D143)=TRUE,VLOOKUP(B147,'[1]Obračun rezultata B sektora'!$D$2:$J$51,7,0),"")</f>
        <v/>
      </c>
      <c r="C143" s="35" t="str">
        <f>VLOOKUP(B147,'[1]Obračun rezultata B sektora'!$D$2:$E$51,2,FALSE)</f>
        <v/>
      </c>
      <c r="D143" s="36" t="str">
        <f>VLOOKUP(B147,'[1]Obračun rezultata B sektora'!$D$2:$H$51,5,FALSE)</f>
        <v/>
      </c>
      <c r="E143" s="37" t="str">
        <f>IF(AND(ISNUMBER(D143)=TRUE,ISNUMBER(F143)=TRUE),VLOOKUP(B147,'[1]Obračun rezultata B sektora'!$D$2:$I$51,3,FALSE),"")</f>
        <v/>
      </c>
      <c r="F143" s="38" t="str">
        <f>VLOOKUP(B147,'[1]Obračun rezultata B sektora'!$D$2:G$51,4,FALSE)</f>
        <v/>
      </c>
      <c r="G143" s="39" t="str">
        <f>VLOOKUP(C143,'[1]Pojedinačni plasman'!$A$6:$G$155,7,FALSE)</f>
        <v/>
      </c>
      <c r="H143" s="40"/>
      <c r="I143" s="41"/>
      <c r="K143" s="34" t="str">
        <f>IF(ISNUMBER(M143)=TRUE,VLOOKUP(K147,'[1]Obračun rezultata B sektora'!$D$2:$J$51,7,0),"")</f>
        <v/>
      </c>
      <c r="L143" s="35" t="str">
        <f>VLOOKUP(K147,'[1]Obračun rezultata B sektora'!$D$2:$E$51,2,FALSE)</f>
        <v/>
      </c>
      <c r="M143" s="36" t="str">
        <f>VLOOKUP(K147,'[1]Obračun rezultata B sektora'!$D$2:$H$51,5,FALSE)</f>
        <v/>
      </c>
      <c r="N143" s="37" t="str">
        <f>IF(AND(ISNUMBER(M143)=TRUE,ISNUMBER(O143)=TRUE),VLOOKUP(K147,'[1]Obračun rezultata B sektora'!$D$2:$I$51,3,FALSE),"")</f>
        <v/>
      </c>
      <c r="O143" s="38" t="str">
        <f>VLOOKUP(K147,'[1]Obračun rezultata B sektora'!$D$2:G$51,4,FALSE)</f>
        <v/>
      </c>
      <c r="P143" s="39" t="str">
        <f>VLOOKUP(L143,'[1]Pojedinačni plasman'!$A$6:$G$155,7,FALSE)</f>
        <v/>
      </c>
      <c r="Q143" s="40"/>
      <c r="R143" s="41"/>
    </row>
    <row r="144" spans="2:18" s="33" customFormat="1" ht="15" customHeight="1" x14ac:dyDescent="0.2">
      <c r="B144" s="34" t="str">
        <f>IF(ISNUMBER(D144)=TRUE,VLOOKUP(B147,'[1]Obračun rezultata C sektora'!$D$2:$J$51,7,0),"")</f>
        <v/>
      </c>
      <c r="C144" s="35" t="str">
        <f>VLOOKUP(B147,'[1]Obračun rezultata C sektora'!$D$2:$E$51,2,FALSE)</f>
        <v/>
      </c>
      <c r="D144" s="36" t="str">
        <f>VLOOKUP(B147,'[1]Obračun rezultata C sektora'!$D$2:$H$51,5,FALSE)</f>
        <v/>
      </c>
      <c r="E144" s="37" t="str">
        <f>IF(AND(ISNUMBER(D144)=TRUE,ISNUMBER(F144)=TRUE),VLOOKUP(B147,'[1]Obračun rezultata C sektora'!$D$2:$I$51,3,FALSE),"")</f>
        <v/>
      </c>
      <c r="F144" s="38" t="str">
        <f>VLOOKUP(B147,'[1]Obračun rezultata C sektora'!$D$2:G$51,4,FALSE)</f>
        <v/>
      </c>
      <c r="G144" s="39" t="str">
        <f>VLOOKUP(C144,'[1]Pojedinačni plasman'!$A$6:$G$155,7,FALSE)</f>
        <v/>
      </c>
      <c r="H144" s="40"/>
      <c r="I144" s="41"/>
      <c r="K144" s="34" t="str">
        <f>IF(ISNUMBER(M144)=TRUE,VLOOKUP(K147,'[1]Obračun rezultata C sektora'!$D$2:$J$51,7,0),"")</f>
        <v/>
      </c>
      <c r="L144" s="35" t="str">
        <f>VLOOKUP(K147,'[1]Obračun rezultata C sektora'!$D$2:$E$51,2,FALSE)</f>
        <v/>
      </c>
      <c r="M144" s="36" t="str">
        <f>VLOOKUP(K147,'[1]Obračun rezultata C sektora'!$D$2:$H$51,5,FALSE)</f>
        <v/>
      </c>
      <c r="N144" s="37" t="str">
        <f>IF(AND(ISNUMBER(M144)=TRUE,ISNUMBER(O144)=TRUE),VLOOKUP(K147,'[1]Obračun rezultata C sektora'!$D$2:$I$51,3,FALSE),"")</f>
        <v/>
      </c>
      <c r="O144" s="38" t="str">
        <f>VLOOKUP(K147,'[1]Obračun rezultata C sektora'!$D$2:G$51,4,FALSE)</f>
        <v/>
      </c>
      <c r="P144" s="39" t="str">
        <f>VLOOKUP(L144,'[1]Pojedinačni plasman'!$A$6:$G$155,7,FALSE)</f>
        <v/>
      </c>
      <c r="Q144" s="40"/>
      <c r="R144" s="41"/>
    </row>
    <row r="145" spans="2:18" s="33" customFormat="1" ht="15" customHeight="1" x14ac:dyDescent="0.2">
      <c r="B145" s="34"/>
      <c r="C145" s="37"/>
      <c r="D145" s="36"/>
      <c r="E145" s="37"/>
      <c r="F145" s="38"/>
      <c r="G145" s="39"/>
      <c r="H145" s="40"/>
      <c r="I145" s="41"/>
      <c r="K145" s="34"/>
      <c r="L145" s="37"/>
      <c r="M145" s="36"/>
      <c r="N145" s="37"/>
      <c r="O145" s="38"/>
      <c r="P145" s="36"/>
      <c r="Q145" s="40"/>
      <c r="R145" s="41"/>
    </row>
    <row r="146" spans="2:18" s="33" customFormat="1" ht="15" customHeight="1" x14ac:dyDescent="0.2">
      <c r="B146" s="34"/>
      <c r="C146" s="37"/>
      <c r="D146" s="36"/>
      <c r="E146" s="37"/>
      <c r="F146" s="38"/>
      <c r="G146" s="39"/>
      <c r="H146" s="40"/>
      <c r="I146" s="41"/>
      <c r="K146" s="34"/>
      <c r="L146" s="37"/>
      <c r="M146" s="36"/>
      <c r="N146" s="37"/>
      <c r="O146" s="38"/>
      <c r="P146" s="36"/>
      <c r="Q146" s="40"/>
      <c r="R146" s="41"/>
    </row>
    <row r="147" spans="2:18" ht="21" thickBot="1" x14ac:dyDescent="0.35">
      <c r="B147" s="42" t="str">
        <f>IF(ISNONTEXT('[1]Ekipni plasman'!$B$33)=FALSE,'[1]Ekipni plasman'!$B$33,"")</f>
        <v/>
      </c>
      <c r="C147" s="43"/>
      <c r="D147" s="44"/>
      <c r="E147" s="45" t="str">
        <f>VLOOKUP(B147,'[1]Ekipni plasman'!$B$6:$F$55,3,FALSE)</f>
        <v/>
      </c>
      <c r="F147" s="46" t="str">
        <f>VLOOKUP(B147,'[1]Ekipni plasman'!$B$6:$F$55,2,FALSE)</f>
        <v/>
      </c>
      <c r="G147" s="47"/>
      <c r="H147" s="48"/>
      <c r="I147" s="49"/>
      <c r="J147" s="8"/>
      <c r="K147" s="42" t="str">
        <f>IF(ISNONTEXT('[1]Ekipni plasman'!$B$43)=FALSE,'[1]Ekipni plasman'!$B$43,"")</f>
        <v/>
      </c>
      <c r="L147" s="43"/>
      <c r="M147" s="44"/>
      <c r="N147" s="45" t="str">
        <f>VLOOKUP(K147,'[1]Ekipni plasman'!$B$6:$F$55,3,FALSE)</f>
        <v/>
      </c>
      <c r="O147" s="46" t="str">
        <f>VLOOKUP(K147,'[1]Ekipni plasman'!$B$6:$F$55,2,FALSE)</f>
        <v/>
      </c>
      <c r="P147" s="47"/>
      <c r="Q147" s="48"/>
      <c r="R147" s="49"/>
    </row>
    <row r="148" spans="2:18" ht="12" customHeight="1" thickBot="1" x14ac:dyDescent="0.25">
      <c r="B148" s="2"/>
      <c r="D148" s="2"/>
      <c r="G148" s="2"/>
      <c r="H148" s="6"/>
      <c r="I148" s="2"/>
    </row>
    <row r="149" spans="2:18" s="33" customFormat="1" ht="15" customHeight="1" x14ac:dyDescent="0.2">
      <c r="B149" s="25" t="str">
        <f>IF(ISNUMBER(D149)=TRUE,VLOOKUP(B154,'[1]Obračun rezultata A sektora'!$D$2:$J$51,7,0),"")</f>
        <v/>
      </c>
      <c r="C149" s="26" t="str">
        <f>VLOOKUP(B154,'[1]Obračun rezultata A sektora'!$D$2:$E$51,2,FALSE)</f>
        <v/>
      </c>
      <c r="D149" s="27" t="str">
        <f>VLOOKUP(B154,'[1]Obračun rezultata A sektora'!$D$2:$H$51,5,FALSE)</f>
        <v/>
      </c>
      <c r="E149" s="28" t="str">
        <f>IF(AND(ISNUMBER(D149)=TRUE,ISNUMBER(F149)=TRUE),VLOOKUP(B154,'[1]Obračun rezultata A sektora'!$D$2:$I$51,3,FALSE),"")</f>
        <v/>
      </c>
      <c r="F149" s="29" t="str">
        <f>VLOOKUP(B154,'[1]Obračun rezultata A sektora'!$D$2:G$51,4,FALSE)</f>
        <v/>
      </c>
      <c r="G149" s="30" t="str">
        <f>VLOOKUP(C149,'[1]Pojedinačni plasman'!$A$6:$G$155,7,FALSE)</f>
        <v/>
      </c>
      <c r="H149" s="31" t="str">
        <f>VLOOKUP(B154,'[1]Ekipni plasman'!$B$6:$F$55,5,FALSE)</f>
        <v/>
      </c>
      <c r="I149" s="32"/>
      <c r="K149" s="25" t="str">
        <f>IF(ISNUMBER(M149)=TRUE,VLOOKUP(K154,'[1]Obračun rezultata A sektora'!$D$2:$J$51,7,0),"")</f>
        <v/>
      </c>
      <c r="L149" s="26" t="str">
        <f>VLOOKUP(K154,'[1]Obračun rezultata A sektora'!$D$2:$E$51,2,FALSE)</f>
        <v/>
      </c>
      <c r="M149" s="27" t="str">
        <f>VLOOKUP(K154,'[1]Obračun rezultata A sektora'!$D$2:$H$51,5,FALSE)</f>
        <v/>
      </c>
      <c r="N149" s="28" t="str">
        <f>IF(AND(ISNUMBER(M149)=TRUE,ISNUMBER(O149)=TRUE),VLOOKUP(K154,'[1]Obračun rezultata A sektora'!$D$2:$I$51,3,FALSE),"")</f>
        <v/>
      </c>
      <c r="O149" s="29" t="str">
        <f>VLOOKUP(K154,'[1]Obračun rezultata A sektora'!$D$2:G$51,4,FALSE)</f>
        <v/>
      </c>
      <c r="P149" s="30" t="str">
        <f>VLOOKUP(L149,'[1]Pojedinačni plasman'!$A$6:$G$155,7,FALSE)</f>
        <v/>
      </c>
      <c r="Q149" s="31" t="str">
        <f>VLOOKUP(K154,'[1]Ekipni plasman'!$B$6:$F$55,5,FALSE)</f>
        <v/>
      </c>
      <c r="R149" s="32"/>
    </row>
    <row r="150" spans="2:18" s="33" customFormat="1" ht="15" customHeight="1" x14ac:dyDescent="0.2">
      <c r="B150" s="34" t="str">
        <f>IF(ISNUMBER(D150)=TRUE,VLOOKUP(B154,'[1]Obračun rezultata B sektora'!$D$2:$J$51,7,0),"")</f>
        <v/>
      </c>
      <c r="C150" s="35" t="str">
        <f>VLOOKUP(B154,'[1]Obračun rezultata B sektora'!$D$2:$E$51,2,FALSE)</f>
        <v/>
      </c>
      <c r="D150" s="36" t="str">
        <f>VLOOKUP(B154,'[1]Obračun rezultata B sektora'!$D$2:$H$51,5,FALSE)</f>
        <v/>
      </c>
      <c r="E150" s="37" t="str">
        <f>IF(AND(ISNUMBER(D150)=TRUE,ISNUMBER(F150)=TRUE),VLOOKUP(B154,'[1]Obračun rezultata B sektora'!$D$2:$I$51,3,FALSE),"")</f>
        <v/>
      </c>
      <c r="F150" s="38" t="str">
        <f>VLOOKUP(B154,'[1]Obračun rezultata B sektora'!$D$2:G$51,4,FALSE)</f>
        <v/>
      </c>
      <c r="G150" s="39" t="str">
        <f>VLOOKUP(C150,'[1]Pojedinačni plasman'!$A$6:$G$155,7,FALSE)</f>
        <v/>
      </c>
      <c r="H150" s="40"/>
      <c r="I150" s="41"/>
      <c r="K150" s="34" t="str">
        <f>IF(ISNUMBER(M150)=TRUE,VLOOKUP(K154,'[1]Obračun rezultata B sektora'!$D$2:$J$51,7,0),"")</f>
        <v/>
      </c>
      <c r="L150" s="35" t="str">
        <f>VLOOKUP(K154,'[1]Obračun rezultata B sektora'!$D$2:$E$51,2,FALSE)</f>
        <v/>
      </c>
      <c r="M150" s="36" t="str">
        <f>VLOOKUP(K154,'[1]Obračun rezultata B sektora'!$D$2:$H$51,5,FALSE)</f>
        <v/>
      </c>
      <c r="N150" s="37" t="str">
        <f>IF(AND(ISNUMBER(M150)=TRUE,ISNUMBER(O150)=TRUE),VLOOKUP(K154,'[1]Obračun rezultata B sektora'!$D$2:$I$51,3,FALSE),"")</f>
        <v/>
      </c>
      <c r="O150" s="38" t="str">
        <f>VLOOKUP(K154,'[1]Obračun rezultata B sektora'!$D$2:G$51,4,FALSE)</f>
        <v/>
      </c>
      <c r="P150" s="39" t="str">
        <f>VLOOKUP(L150,'[1]Pojedinačni plasman'!$A$6:$G$155,7,FALSE)</f>
        <v/>
      </c>
      <c r="Q150" s="40"/>
      <c r="R150" s="41"/>
    </row>
    <row r="151" spans="2:18" s="33" customFormat="1" ht="15" customHeight="1" x14ac:dyDescent="0.2">
      <c r="B151" s="34" t="str">
        <f>IF(ISNUMBER(D151)=TRUE,VLOOKUP(B154,'[1]Obračun rezultata C sektora'!$D$2:$J$51,7,0),"")</f>
        <v/>
      </c>
      <c r="C151" s="35" t="str">
        <f>VLOOKUP(B154,'[1]Obračun rezultata C sektora'!$D$2:$E$51,2,FALSE)</f>
        <v/>
      </c>
      <c r="D151" s="36" t="str">
        <f>VLOOKUP(B154,'[1]Obračun rezultata C sektora'!$D$2:$H$51,5,FALSE)</f>
        <v/>
      </c>
      <c r="E151" s="37" t="str">
        <f>IF(AND(ISNUMBER(D151)=TRUE,ISNUMBER(F151)=TRUE),VLOOKUP(B154,'[1]Obračun rezultata C sektora'!$D$2:$I$51,3,FALSE),"")</f>
        <v/>
      </c>
      <c r="F151" s="38" t="str">
        <f>VLOOKUP(B154,'[1]Obračun rezultata C sektora'!$D$2:G$51,4,FALSE)</f>
        <v/>
      </c>
      <c r="G151" s="39" t="str">
        <f>VLOOKUP(C151,'[1]Pojedinačni plasman'!$A$6:$G$155,7,FALSE)</f>
        <v/>
      </c>
      <c r="H151" s="40"/>
      <c r="I151" s="41"/>
      <c r="K151" s="34" t="str">
        <f>IF(ISNUMBER(M151)=TRUE,VLOOKUP(K154,'[1]Obračun rezultata C sektora'!$D$2:$J$51,7,0),"")</f>
        <v/>
      </c>
      <c r="L151" s="35" t="str">
        <f>VLOOKUP(K154,'[1]Obračun rezultata C sektora'!$D$2:$E$51,2,FALSE)</f>
        <v/>
      </c>
      <c r="M151" s="36" t="str">
        <f>VLOOKUP(K154,'[1]Obračun rezultata C sektora'!$D$2:$H$51,5,FALSE)</f>
        <v/>
      </c>
      <c r="N151" s="37" t="str">
        <f>IF(AND(ISNUMBER(M151)=TRUE,ISNUMBER(O151)=TRUE),VLOOKUP(K154,'[1]Obračun rezultata C sektora'!$D$2:$I$51,3,FALSE),"")</f>
        <v/>
      </c>
      <c r="O151" s="38" t="str">
        <f>VLOOKUP(K154,'[1]Obračun rezultata C sektora'!$D$2:G$51,4,FALSE)</f>
        <v/>
      </c>
      <c r="P151" s="39" t="str">
        <f>VLOOKUP(L151,'[1]Pojedinačni plasman'!$A$6:$G$155,7,FALSE)</f>
        <v/>
      </c>
      <c r="Q151" s="40"/>
      <c r="R151" s="41"/>
    </row>
    <row r="152" spans="2:18" s="33" customFormat="1" ht="15" customHeight="1" x14ac:dyDescent="0.2">
      <c r="B152" s="34"/>
      <c r="C152" s="37"/>
      <c r="D152" s="36"/>
      <c r="E152" s="37"/>
      <c r="F152" s="38"/>
      <c r="G152" s="39"/>
      <c r="H152" s="40"/>
      <c r="I152" s="41"/>
      <c r="K152" s="34"/>
      <c r="L152" s="37"/>
      <c r="M152" s="36"/>
      <c r="N152" s="37"/>
      <c r="O152" s="38"/>
      <c r="P152" s="36"/>
      <c r="Q152" s="40"/>
      <c r="R152" s="41"/>
    </row>
    <row r="153" spans="2:18" s="33" customFormat="1" ht="15" customHeight="1" x14ac:dyDescent="0.2">
      <c r="B153" s="34"/>
      <c r="C153" s="37"/>
      <c r="D153" s="36"/>
      <c r="E153" s="37"/>
      <c r="F153" s="38"/>
      <c r="G153" s="39"/>
      <c r="H153" s="40"/>
      <c r="I153" s="41"/>
      <c r="K153" s="34"/>
      <c r="L153" s="37"/>
      <c r="M153" s="36"/>
      <c r="N153" s="37"/>
      <c r="O153" s="38"/>
      <c r="P153" s="36"/>
      <c r="Q153" s="40"/>
      <c r="R153" s="41"/>
    </row>
    <row r="154" spans="2:18" ht="21" thickBot="1" x14ac:dyDescent="0.35">
      <c r="B154" s="42" t="str">
        <f>IF(ISNONTEXT('[1]Ekipni plasman'!$B$34)=FALSE,'[1]Ekipni plasman'!$B$34,"")</f>
        <v/>
      </c>
      <c r="C154" s="43"/>
      <c r="D154" s="44"/>
      <c r="E154" s="45" t="str">
        <f>VLOOKUP(B154,'[1]Ekipni plasman'!$B$6:$F$55,3,FALSE)</f>
        <v/>
      </c>
      <c r="F154" s="46" t="str">
        <f>VLOOKUP(B154,'[1]Ekipni plasman'!$B$6:$F$55,2,FALSE)</f>
        <v/>
      </c>
      <c r="G154" s="47"/>
      <c r="H154" s="48"/>
      <c r="I154" s="49"/>
      <c r="J154" s="8"/>
      <c r="K154" s="42" t="str">
        <f>IF(ISNONTEXT('[1]Ekipni plasman'!$B$44)=FALSE,'[1]Ekipni plasman'!$B$44,"")</f>
        <v/>
      </c>
      <c r="L154" s="43"/>
      <c r="M154" s="44"/>
      <c r="N154" s="45" t="str">
        <f>VLOOKUP(K154,'[1]Ekipni plasman'!$B$6:$F$55,3,FALSE)</f>
        <v/>
      </c>
      <c r="O154" s="46" t="str">
        <f>VLOOKUP(K154,'[1]Ekipni plasman'!$B$6:$F$55,2,FALSE)</f>
        <v/>
      </c>
      <c r="P154" s="47"/>
      <c r="Q154" s="48"/>
      <c r="R154" s="49"/>
    </row>
    <row r="155" spans="2:18" ht="12" customHeight="1" thickBot="1" x14ac:dyDescent="0.25">
      <c r="B155" s="2"/>
      <c r="D155" s="2"/>
      <c r="G155" s="2"/>
      <c r="H155" s="6"/>
      <c r="I155" s="2"/>
    </row>
    <row r="156" spans="2:18" s="33" customFormat="1" ht="15" customHeight="1" x14ac:dyDescent="0.2">
      <c r="B156" s="25" t="str">
        <f>IF(ISNUMBER(D156)=TRUE,VLOOKUP(B161,'[1]Obračun rezultata A sektora'!$D$2:$J$51,7,0),"")</f>
        <v/>
      </c>
      <c r="C156" s="26" t="str">
        <f>VLOOKUP(B161,'[1]Obračun rezultata A sektora'!$D$2:$E$51,2,FALSE)</f>
        <v/>
      </c>
      <c r="D156" s="27" t="str">
        <f>VLOOKUP(B161,'[1]Obračun rezultata A sektora'!$D$2:$H$51,5,FALSE)</f>
        <v/>
      </c>
      <c r="E156" s="28" t="str">
        <f>IF(AND(ISNUMBER(D156)=TRUE,ISNUMBER(F156)=TRUE),VLOOKUP(B161,'[1]Obračun rezultata A sektora'!$D$2:$I$51,3,FALSE),"")</f>
        <v/>
      </c>
      <c r="F156" s="29" t="str">
        <f>VLOOKUP(B161,'[1]Obračun rezultata A sektora'!$D$2:G$51,4,FALSE)</f>
        <v/>
      </c>
      <c r="G156" s="30" t="str">
        <f>VLOOKUP(C156,'[1]Pojedinačni plasman'!$A$6:$G$155,7,FALSE)</f>
        <v/>
      </c>
      <c r="H156" s="31" t="str">
        <f>VLOOKUP(B161,'[1]Ekipni plasman'!$B$6:$F$55,5,FALSE)</f>
        <v/>
      </c>
      <c r="I156" s="32"/>
      <c r="K156" s="25" t="str">
        <f>IF(ISNUMBER(M156)=TRUE,VLOOKUP(K161,'[1]Obračun rezultata A sektora'!$D$2:$J$51,7,0),"")</f>
        <v/>
      </c>
      <c r="L156" s="26" t="str">
        <f>VLOOKUP(K161,'[1]Obračun rezultata A sektora'!$D$2:$E$51,2,FALSE)</f>
        <v/>
      </c>
      <c r="M156" s="27" t="str">
        <f>VLOOKUP(K161,'[1]Obračun rezultata A sektora'!$D$2:$H$51,5,FALSE)</f>
        <v/>
      </c>
      <c r="N156" s="28" t="str">
        <f>IF(AND(ISNUMBER(M156)=TRUE,ISNUMBER(O156)=TRUE),VLOOKUP(K161,'[1]Obračun rezultata A sektora'!$D$2:$I$51,3,FALSE),"")</f>
        <v/>
      </c>
      <c r="O156" s="29" t="str">
        <f>VLOOKUP(K161,'[1]Obračun rezultata A sektora'!$D$2:G$51,4,FALSE)</f>
        <v/>
      </c>
      <c r="P156" s="30" t="str">
        <f>VLOOKUP(L156,'[1]Pojedinačni plasman'!$A$6:$G$155,7,FALSE)</f>
        <v/>
      </c>
      <c r="Q156" s="31" t="str">
        <f>VLOOKUP(K161,'[1]Ekipni plasman'!$B$6:$F$55,5,FALSE)</f>
        <v/>
      </c>
      <c r="R156" s="32"/>
    </row>
    <row r="157" spans="2:18" s="33" customFormat="1" ht="15" customHeight="1" x14ac:dyDescent="0.2">
      <c r="B157" s="34" t="str">
        <f>IF(ISNUMBER(D157)=TRUE,VLOOKUP(B161,'[1]Obračun rezultata B sektora'!$D$2:$J$51,7,0),"")</f>
        <v/>
      </c>
      <c r="C157" s="35" t="str">
        <f>VLOOKUP(B161,'[1]Obračun rezultata B sektora'!$D$2:$E$51,2,FALSE)</f>
        <v/>
      </c>
      <c r="D157" s="36" t="str">
        <f>VLOOKUP(B161,'[1]Obračun rezultata B sektora'!$D$2:$H$51,5,FALSE)</f>
        <v/>
      </c>
      <c r="E157" s="37" t="str">
        <f>IF(AND(ISNUMBER(D157)=TRUE,ISNUMBER(F157)=TRUE),VLOOKUP(B161,'[1]Obračun rezultata B sektora'!$D$2:$I$51,3,FALSE),"")</f>
        <v/>
      </c>
      <c r="F157" s="38" t="str">
        <f>VLOOKUP(B161,'[1]Obračun rezultata B sektora'!$D$2:G$51,4,FALSE)</f>
        <v/>
      </c>
      <c r="G157" s="39" t="str">
        <f>VLOOKUP(C157,'[1]Pojedinačni plasman'!$A$6:$G$155,7,FALSE)</f>
        <v/>
      </c>
      <c r="H157" s="40"/>
      <c r="I157" s="41"/>
      <c r="K157" s="34" t="str">
        <f>IF(ISNUMBER(M157)=TRUE,VLOOKUP(K161,'[1]Obračun rezultata B sektora'!$D$2:$J$51,7,0),"")</f>
        <v/>
      </c>
      <c r="L157" s="35" t="str">
        <f>VLOOKUP(K161,'[1]Obračun rezultata B sektora'!$D$2:$E$51,2,FALSE)</f>
        <v/>
      </c>
      <c r="M157" s="36" t="str">
        <f>VLOOKUP(K161,'[1]Obračun rezultata B sektora'!$D$2:$H$51,5,FALSE)</f>
        <v/>
      </c>
      <c r="N157" s="37" t="str">
        <f>IF(AND(ISNUMBER(M157)=TRUE,ISNUMBER(O157)=TRUE),VLOOKUP(K161,'[1]Obračun rezultata B sektora'!$D$2:$I$51,3,FALSE),"")</f>
        <v/>
      </c>
      <c r="O157" s="38" t="str">
        <f>VLOOKUP(K161,'[1]Obračun rezultata B sektora'!$D$2:G$51,4,FALSE)</f>
        <v/>
      </c>
      <c r="P157" s="39" t="str">
        <f>VLOOKUP(L157,'[1]Pojedinačni plasman'!$A$6:$G$155,7,FALSE)</f>
        <v/>
      </c>
      <c r="Q157" s="40"/>
      <c r="R157" s="41"/>
    </row>
    <row r="158" spans="2:18" s="33" customFormat="1" ht="15" customHeight="1" x14ac:dyDescent="0.2">
      <c r="B158" s="34" t="str">
        <f>IF(ISNUMBER(D158)=TRUE,VLOOKUP(B161,'[1]Obračun rezultata C sektora'!$D$2:$J$51,7,0),"")</f>
        <v/>
      </c>
      <c r="C158" s="35" t="str">
        <f>VLOOKUP(B161,'[1]Obračun rezultata C sektora'!$D$2:$E$51,2,FALSE)</f>
        <v/>
      </c>
      <c r="D158" s="36" t="str">
        <f>VLOOKUP(B161,'[1]Obračun rezultata C sektora'!$D$2:$H$51,5,FALSE)</f>
        <v/>
      </c>
      <c r="E158" s="37" t="str">
        <f>IF(AND(ISNUMBER(D158)=TRUE,ISNUMBER(F158)=TRUE),VLOOKUP(B161,'[1]Obračun rezultata C sektora'!$D$2:$I$51,3,FALSE),"")</f>
        <v/>
      </c>
      <c r="F158" s="38" t="str">
        <f>VLOOKUP(B161,'[1]Obračun rezultata C sektora'!$D$2:G$51,4,FALSE)</f>
        <v/>
      </c>
      <c r="G158" s="39" t="str">
        <f>VLOOKUP(C158,'[1]Pojedinačni plasman'!$A$6:$G$155,7,FALSE)</f>
        <v/>
      </c>
      <c r="H158" s="40"/>
      <c r="I158" s="41"/>
      <c r="K158" s="34" t="str">
        <f>IF(ISNUMBER(M158)=TRUE,VLOOKUP(K161,'[1]Obračun rezultata C sektora'!$D$2:$J$51,7,0),"")</f>
        <v/>
      </c>
      <c r="L158" s="35" t="str">
        <f>VLOOKUP(K161,'[1]Obračun rezultata C sektora'!$D$2:$E$51,2,FALSE)</f>
        <v/>
      </c>
      <c r="M158" s="36" t="str">
        <f>VLOOKUP(K161,'[1]Obračun rezultata C sektora'!$D$2:$H$51,5,FALSE)</f>
        <v/>
      </c>
      <c r="N158" s="37" t="str">
        <f>IF(AND(ISNUMBER(M158)=TRUE,ISNUMBER(O158)=TRUE),VLOOKUP(K161,'[1]Obračun rezultata C sektora'!$D$2:$I$51,3,FALSE),"")</f>
        <v/>
      </c>
      <c r="O158" s="38" t="str">
        <f>VLOOKUP(K161,'[1]Obračun rezultata C sektora'!$D$2:G$51,4,FALSE)</f>
        <v/>
      </c>
      <c r="P158" s="39" t="str">
        <f>VLOOKUP(L158,'[1]Pojedinačni plasman'!$A$6:$G$155,7,FALSE)</f>
        <v/>
      </c>
      <c r="Q158" s="40"/>
      <c r="R158" s="41"/>
    </row>
    <row r="159" spans="2:18" s="33" customFormat="1" ht="15" customHeight="1" x14ac:dyDescent="0.2">
      <c r="B159" s="34"/>
      <c r="C159" s="37"/>
      <c r="D159" s="36"/>
      <c r="E159" s="37"/>
      <c r="F159" s="38"/>
      <c r="G159" s="39"/>
      <c r="H159" s="40"/>
      <c r="I159" s="41"/>
      <c r="K159" s="34"/>
      <c r="L159" s="37"/>
      <c r="M159" s="36"/>
      <c r="N159" s="37"/>
      <c r="O159" s="38"/>
      <c r="P159" s="36"/>
      <c r="Q159" s="40"/>
      <c r="R159" s="41"/>
    </row>
    <row r="160" spans="2:18" s="33" customFormat="1" ht="15" customHeight="1" x14ac:dyDescent="0.2">
      <c r="B160" s="34"/>
      <c r="C160" s="37"/>
      <c r="D160" s="36"/>
      <c r="E160" s="37"/>
      <c r="F160" s="38"/>
      <c r="G160" s="39"/>
      <c r="H160" s="40"/>
      <c r="I160" s="41"/>
      <c r="K160" s="34"/>
      <c r="L160" s="37"/>
      <c r="M160" s="36"/>
      <c r="N160" s="37"/>
      <c r="O160" s="38"/>
      <c r="P160" s="36"/>
      <c r="Q160" s="40"/>
      <c r="R160" s="41"/>
    </row>
    <row r="161" spans="2:18" ht="21" thickBot="1" x14ac:dyDescent="0.35">
      <c r="B161" s="42" t="str">
        <f>IF(ISNONTEXT('[1]Ekipni plasman'!$B$35)=FALSE,'[1]Ekipni plasman'!$B$35,"")</f>
        <v/>
      </c>
      <c r="C161" s="43"/>
      <c r="D161" s="44"/>
      <c r="E161" s="45" t="str">
        <f>VLOOKUP(B161,'[1]Ekipni plasman'!$B$6:$F$55,3,FALSE)</f>
        <v/>
      </c>
      <c r="F161" s="46" t="str">
        <f>VLOOKUP(B161,'[1]Ekipni plasman'!$B$6:$F$55,2,FALSE)</f>
        <v/>
      </c>
      <c r="G161" s="47"/>
      <c r="H161" s="48"/>
      <c r="I161" s="49"/>
      <c r="J161" s="8"/>
      <c r="K161" s="42" t="str">
        <f>IF(ISNONTEXT('[1]Ekipni plasman'!$B$45)=FALSE,'[1]Ekipni plasman'!$B$45,"")</f>
        <v/>
      </c>
      <c r="L161" s="43"/>
      <c r="M161" s="44"/>
      <c r="N161" s="45" t="str">
        <f>VLOOKUP(K161,'[1]Ekipni plasman'!$B$6:$F$55,3,FALSE)</f>
        <v/>
      </c>
      <c r="O161" s="46" t="str">
        <f>VLOOKUP(K161,'[1]Ekipni plasman'!$B$6:$F$55,2,FALSE)</f>
        <v/>
      </c>
      <c r="P161" s="47"/>
      <c r="Q161" s="48"/>
      <c r="R161" s="49"/>
    </row>
    <row r="163" spans="2:18" s="33" customFormat="1" x14ac:dyDescent="0.2">
      <c r="B163" s="50"/>
      <c r="C163" s="50" t="s">
        <v>13</v>
      </c>
      <c r="D163" s="50"/>
      <c r="F163" s="3"/>
      <c r="G163" s="50" t="s">
        <v>14</v>
      </c>
      <c r="H163" s="50"/>
      <c r="I163" s="50"/>
      <c r="L163" s="50" t="s">
        <v>15</v>
      </c>
      <c r="O163" s="3"/>
      <c r="P163" s="50" t="s">
        <v>16</v>
      </c>
      <c r="Q163" s="50" t="str">
        <f>IF(ISNUMBER($H$175)=TRUE,"2/3",IF(ISNUMBER($Q$93)=TRUE,"2/2",""))</f>
        <v/>
      </c>
    </row>
    <row r="164" spans="2:18" s="33" customFormat="1" x14ac:dyDescent="0.2">
      <c r="B164" s="50"/>
      <c r="C164" s="50" t="str">
        <f>IF(ISBLANK('[1]Organizacija natjecanja'!$H$20)=TRUE,"",'[1]Organizacija natjecanja'!$H$20)</f>
        <v>Jasminka Pozderec</v>
      </c>
      <c r="D164" s="50"/>
      <c r="F164" s="3"/>
      <c r="G164" s="50" t="str">
        <f>IF(ISBLANK('[1]Organizacija natjecanja'!$H$16)=TRUE,"",'[1]Organizacija natjecanja'!$H$16)</f>
        <v>Ivica Vidović</v>
      </c>
      <c r="H164" s="50"/>
      <c r="I164" s="50"/>
      <c r="L164" s="50" t="str">
        <f>IF(ISBLANK('[1]Organizacija natjecanja'!$H$18)=TRUE,"",'[1]Organizacija natjecanja'!$H$18)</f>
        <v>Jasminka Pozderec</v>
      </c>
      <c r="O164" s="3"/>
    </row>
    <row r="165" spans="2:18" s="33" customFormat="1" x14ac:dyDescent="0.2">
      <c r="B165" s="50"/>
      <c r="C165" s="50"/>
      <c r="D165" s="50"/>
      <c r="F165" s="3"/>
      <c r="G165" s="50"/>
      <c r="H165" s="50"/>
      <c r="I165" s="50"/>
      <c r="L165" s="50"/>
      <c r="O165" s="3"/>
    </row>
    <row r="166" spans="2:18" s="33" customFormat="1" x14ac:dyDescent="0.2">
      <c r="B166" s="50"/>
      <c r="C166" s="50"/>
      <c r="D166" s="50"/>
      <c r="F166" s="3"/>
      <c r="G166" s="50"/>
      <c r="H166" s="50"/>
      <c r="I166" s="50"/>
      <c r="L166" s="50"/>
      <c r="O166" s="3"/>
    </row>
    <row r="167" spans="2:18" s="33" customFormat="1" ht="18" x14ac:dyDescent="0.25">
      <c r="B167" s="50"/>
      <c r="C167" s="50"/>
      <c r="D167" s="7" t="s">
        <v>0</v>
      </c>
      <c r="F167" s="3"/>
      <c r="G167" s="50"/>
      <c r="H167" s="50"/>
      <c r="I167" s="50"/>
      <c r="L167" s="50"/>
      <c r="O167" s="3"/>
    </row>
    <row r="168" spans="2:18" s="33" customFormat="1" ht="18" x14ac:dyDescent="0.25">
      <c r="B168" s="50"/>
      <c r="C168" s="50"/>
      <c r="D168" s="7" t="s">
        <v>1</v>
      </c>
      <c r="F168" s="3"/>
      <c r="G168" s="50"/>
      <c r="H168" s="50"/>
      <c r="I168" s="50"/>
      <c r="L168" s="50"/>
      <c r="O168" s="3"/>
    </row>
    <row r="169" spans="2:18" s="33" customFormat="1" x14ac:dyDescent="0.2">
      <c r="B169" s="50"/>
      <c r="C169" s="50"/>
      <c r="D169" s="50"/>
      <c r="F169" s="3"/>
      <c r="G169" s="50"/>
      <c r="H169" s="50"/>
      <c r="I169" s="50"/>
      <c r="L169" s="50"/>
      <c r="O169" s="3"/>
    </row>
    <row r="170" spans="2:18" ht="26.25" x14ac:dyDescent="0.4">
      <c r="B170" s="9" t="s">
        <v>2</v>
      </c>
      <c r="C170" s="8"/>
      <c r="D170" s="7"/>
      <c r="E170" s="8"/>
      <c r="F170" s="10"/>
      <c r="G170" s="7"/>
      <c r="H170" s="11"/>
      <c r="I170" s="7"/>
      <c r="J170" s="12" t="str">
        <f>IF(ISNONTEXT('[1]Organizacija natjecanja'!H$2)=TRUE,"",'[1]Organizacija natjecanja'!H$2)</f>
        <v>Predkolo kupa skupina A</v>
      </c>
      <c r="K170" s="8"/>
      <c r="L170" s="8"/>
      <c r="M170" s="8"/>
      <c r="N170" s="13" t="str">
        <f>IF(ISNONTEXT('[1]Organizacija natjecanja'!H$11)=TRUE,"",'[1]Organizacija natjecanja'!H$11)</f>
        <v>LOV RIBE UDICOM NA PLOVAK</v>
      </c>
      <c r="O170" s="10"/>
      <c r="P170" s="8"/>
      <c r="Q170" s="14"/>
      <c r="R170" s="8"/>
    </row>
    <row r="171" spans="2:18" ht="18" x14ac:dyDescent="0.25">
      <c r="B171" s="15" t="s">
        <v>3</v>
      </c>
      <c r="C171" s="13"/>
      <c r="D171" s="16"/>
      <c r="E171" s="16" t="str">
        <f>IF(ISNONTEXT('[1]Organizacija natjecanja'!H$4)=TRUE,"",'[1]Organizacija natjecanja'!H$4)</f>
        <v>Stara Mura Podturen st.1</v>
      </c>
      <c r="F171" s="10"/>
      <c r="G171" s="16"/>
      <c r="H171" s="17"/>
      <c r="I171" s="15" t="s">
        <v>4</v>
      </c>
      <c r="J171" s="13"/>
      <c r="K171" s="13" t="str">
        <f>IF(ISNONTEXT('[1]Organizacija natjecanja'!H$5)=TRUE,"",'[1]Organizacija natjecanja'!H$5)</f>
        <v>27.travnja 2025.</v>
      </c>
      <c r="L171" s="13"/>
      <c r="M171" s="13"/>
      <c r="N171" s="13"/>
      <c r="O171" s="10" t="s">
        <v>5</v>
      </c>
      <c r="P171" s="18" t="str">
        <f>IF(ISNONTEXT('[1]Organizacija natjecanja'!H$9)=TRUE,"",'[1]Organizacija natjecanja'!H$9)</f>
        <v>SENIORI</v>
      </c>
      <c r="R171" s="13"/>
    </row>
    <row r="172" spans="2:18" ht="12" customHeight="1" thickBot="1" x14ac:dyDescent="0.25"/>
    <row r="173" spans="2:18" s="51" customFormat="1" ht="26.25" thickBot="1" x14ac:dyDescent="0.3">
      <c r="B173" s="19" t="s">
        <v>6</v>
      </c>
      <c r="C173" s="20" t="s">
        <v>7</v>
      </c>
      <c r="D173" s="20" t="s">
        <v>8</v>
      </c>
      <c r="E173" s="20" t="s">
        <v>9</v>
      </c>
      <c r="F173" s="21" t="s">
        <v>10</v>
      </c>
      <c r="G173" s="20" t="s">
        <v>11</v>
      </c>
      <c r="H173" s="22" t="s">
        <v>12</v>
      </c>
      <c r="I173" s="23"/>
      <c r="J173" s="24"/>
      <c r="K173" s="19" t="s">
        <v>6</v>
      </c>
      <c r="L173" s="20" t="s">
        <v>7</v>
      </c>
      <c r="M173" s="20" t="s">
        <v>8</v>
      </c>
      <c r="N173" s="20" t="s">
        <v>9</v>
      </c>
      <c r="O173" s="21" t="s">
        <v>10</v>
      </c>
      <c r="P173" s="20" t="s">
        <v>11</v>
      </c>
      <c r="Q173" s="22" t="s">
        <v>12</v>
      </c>
      <c r="R173" s="23"/>
    </row>
    <row r="174" spans="2:18" ht="12.75" customHeight="1" thickBot="1" x14ac:dyDescent="0.25">
      <c r="C174" s="2" t="str">
        <f>IF(ISNONTEXT($B$16)=FALSE,"",VLOOKUP(B180,'[1]Pojedinačni plasman'!$A$6:$G$140,1,FALSE))</f>
        <v/>
      </c>
      <c r="K174" s="1"/>
      <c r="M174" s="1"/>
      <c r="P174" s="1"/>
      <c r="Q174" s="4"/>
      <c r="R174" s="1"/>
    </row>
    <row r="175" spans="2:18" ht="15" customHeight="1" x14ac:dyDescent="0.2">
      <c r="B175" s="25" t="str">
        <f>IF(ISNUMBER(D175)=TRUE,VLOOKUP(B180,'[1]Obračun rezultata A sektora'!$D$2:$J$51,7,0),"")</f>
        <v/>
      </c>
      <c r="C175" s="26" t="str">
        <f>VLOOKUP(B180,'[1]Obračun rezultata A sektora'!$D$2:$E$51,2,FALSE)</f>
        <v/>
      </c>
      <c r="D175" s="27" t="str">
        <f>VLOOKUP(B180,'[1]Obračun rezultata A sektora'!$D$2:$H$51,5,FALSE)</f>
        <v/>
      </c>
      <c r="E175" s="28" t="str">
        <f>IF(AND(ISNUMBER(D175)=TRUE,ISNUMBER(F175)=TRUE),VLOOKUP(B180,'[1]Obračun rezultata A sektora'!$D$2:$I$51,3,FALSE),"")</f>
        <v/>
      </c>
      <c r="F175" s="29" t="str">
        <f>VLOOKUP(B180,'[1]Obračun rezultata A sektora'!D$2:$G$51,4,FALSE)</f>
        <v/>
      </c>
      <c r="G175" s="30" t="str">
        <f>VLOOKUP(C175,'[1]Pojedinačni plasman'!$A$6:$G$155,7,FALSE)</f>
        <v/>
      </c>
      <c r="H175" s="31" t="str">
        <f>VLOOKUP(B180,'[1]Ekipni plasman'!$B$6:$F$55,5,FALSE)</f>
        <v/>
      </c>
      <c r="I175" s="32"/>
      <c r="J175" s="33"/>
      <c r="K175" s="25"/>
      <c r="L175" s="26"/>
      <c r="M175" s="27"/>
      <c r="N175" s="28"/>
      <c r="O175" s="29"/>
      <c r="P175" s="30"/>
      <c r="Q175" s="31"/>
      <c r="R175" s="32"/>
    </row>
    <row r="176" spans="2:18" ht="15" customHeight="1" x14ac:dyDescent="0.2">
      <c r="B176" s="34" t="str">
        <f>IF(ISNUMBER(D176)=TRUE,VLOOKUP(B180,'[1]Obračun rezultata B sektora'!$D$2:$J$51,7,0),"")</f>
        <v/>
      </c>
      <c r="C176" s="35" t="str">
        <f>VLOOKUP(B180,'[1]Obračun rezultata B sektora'!$D$2:$E$51,2,FALSE)</f>
        <v/>
      </c>
      <c r="D176" s="36" t="str">
        <f>VLOOKUP(B180,'[1]Obračun rezultata B sektora'!$D$2:$H$51,5,FALSE)</f>
        <v/>
      </c>
      <c r="E176" s="37" t="str">
        <f>IF(AND(ISNUMBER(D176)=TRUE,ISNUMBER(F176)=TRUE),VLOOKUP(B180,'[1]Obračun rezultata B sektora'!$D$2:$I$51,3,FALSE),"")</f>
        <v/>
      </c>
      <c r="F176" s="38" t="str">
        <f>VLOOKUP(B180,'[1]Obračun rezultata B sektora'!D$2:$G$51,4,FALSE)</f>
        <v/>
      </c>
      <c r="G176" s="39" t="str">
        <f>VLOOKUP(C176,'[1]Pojedinačni plasman'!$A$6:$G$155,7,FALSE)</f>
        <v/>
      </c>
      <c r="H176" s="40"/>
      <c r="I176" s="41"/>
      <c r="J176" s="33"/>
      <c r="K176" s="34"/>
      <c r="L176" s="35"/>
      <c r="M176" s="36"/>
      <c r="N176" s="37"/>
      <c r="O176" s="38"/>
      <c r="P176" s="39"/>
      <c r="Q176" s="40"/>
      <c r="R176" s="41"/>
    </row>
    <row r="177" spans="2:18" ht="15" customHeight="1" x14ac:dyDescent="0.2">
      <c r="B177" s="34" t="str">
        <f>IF(ISNUMBER(D177)=TRUE,VLOOKUP(B180,'[1]Obračun rezultata C sektora'!$D$2:$J$51,7,0),"")</f>
        <v/>
      </c>
      <c r="C177" s="35" t="str">
        <f>VLOOKUP(B180,'[1]Obračun rezultata C sektora'!$D$2:$E$51,2,FALSE)</f>
        <v/>
      </c>
      <c r="D177" s="36" t="str">
        <f>VLOOKUP(B180,'[1]Obračun rezultata C sektora'!$D$2:$H$51,5,FALSE)</f>
        <v/>
      </c>
      <c r="E177" s="37" t="str">
        <f>IF(AND(ISNUMBER(D177)=TRUE,ISNUMBER(F177)=TRUE),VLOOKUP(B180,'[1]Obračun rezultata C sektora'!$D$2:$I$51,3,FALSE),"")</f>
        <v/>
      </c>
      <c r="F177" s="38" t="str">
        <f>VLOOKUP(B180,'[1]Obračun rezultata C sektora'!D$2:$G$51,4,FALSE)</f>
        <v/>
      </c>
      <c r="G177" s="39" t="str">
        <f>VLOOKUP(C177,'[1]Pojedinačni plasman'!$A$6:$G$155,7,FALSE)</f>
        <v/>
      </c>
      <c r="H177" s="40"/>
      <c r="I177" s="41"/>
      <c r="J177" s="33"/>
      <c r="K177" s="34"/>
      <c r="L177" s="35"/>
      <c r="M177" s="36"/>
      <c r="N177" s="37"/>
      <c r="O177" s="38"/>
      <c r="P177" s="39"/>
      <c r="Q177" s="40"/>
      <c r="R177" s="41"/>
    </row>
    <row r="178" spans="2:18" ht="15" customHeight="1" x14ac:dyDescent="0.2">
      <c r="B178" s="34"/>
      <c r="C178" s="37"/>
      <c r="D178" s="36"/>
      <c r="E178" s="37"/>
      <c r="F178" s="38"/>
      <c r="G178" s="39"/>
      <c r="H178" s="40"/>
      <c r="I178" s="41"/>
      <c r="J178" s="33"/>
      <c r="K178" s="34"/>
      <c r="L178" s="37"/>
      <c r="M178" s="36"/>
      <c r="N178" s="37"/>
      <c r="O178" s="38"/>
      <c r="P178" s="39"/>
      <c r="Q178" s="40"/>
      <c r="R178" s="41"/>
    </row>
    <row r="179" spans="2:18" ht="15" customHeight="1" x14ac:dyDescent="0.2">
      <c r="B179" s="34"/>
      <c r="C179" s="37"/>
      <c r="D179" s="36"/>
      <c r="E179" s="37"/>
      <c r="F179" s="38"/>
      <c r="G179" s="39"/>
      <c r="H179" s="40"/>
      <c r="I179" s="41"/>
      <c r="J179" s="33"/>
      <c r="K179" s="34"/>
      <c r="L179" s="37"/>
      <c r="M179" s="36"/>
      <c r="N179" s="37"/>
      <c r="O179" s="38"/>
      <c r="P179" s="39"/>
      <c r="Q179" s="40"/>
      <c r="R179" s="41"/>
    </row>
    <row r="180" spans="2:18" ht="21" thickBot="1" x14ac:dyDescent="0.35">
      <c r="B180" s="42" t="str">
        <f>IF(ISNONTEXT('[1]Ekipni plasman'!$B$46)=FALSE,'[1]Ekipni plasman'!$B$46,"")</f>
        <v/>
      </c>
      <c r="C180" s="43"/>
      <c r="D180" s="44"/>
      <c r="E180" s="45" t="str">
        <f>VLOOKUP(B180,'[1]Ekipni plasman'!$B$6:$F$55,3,FALSE)</f>
        <v/>
      </c>
      <c r="F180" s="46" t="str">
        <f>VLOOKUP(B180,'[1]Ekipni plasman'!$B$6:$F$55,2,FALSE)</f>
        <v/>
      </c>
      <c r="G180" s="47"/>
      <c r="H180" s="48"/>
      <c r="I180" s="49"/>
      <c r="J180" s="8"/>
      <c r="K180" s="42"/>
      <c r="L180" s="43"/>
      <c r="M180" s="44"/>
      <c r="N180" s="52"/>
      <c r="O180" s="46"/>
      <c r="P180" s="47"/>
      <c r="Q180" s="48"/>
      <c r="R180" s="49"/>
    </row>
    <row r="181" spans="2:18" ht="12" customHeight="1" thickBot="1" x14ac:dyDescent="0.25">
      <c r="K181" s="1"/>
      <c r="M181" s="1"/>
      <c r="P181" s="1"/>
      <c r="Q181" s="4"/>
      <c r="R181" s="1"/>
    </row>
    <row r="182" spans="2:18" ht="15" customHeight="1" x14ac:dyDescent="0.2">
      <c r="B182" s="25" t="str">
        <f>IF(ISNUMBER(D182)=TRUE,VLOOKUP(B187,'[1]Obračun rezultata A sektora'!$D$2:$J$51,7,0),"")</f>
        <v/>
      </c>
      <c r="C182" s="26" t="str">
        <f>VLOOKUP(B187,'[1]Obračun rezultata A sektora'!$D$2:$E$51,2,FALSE)</f>
        <v/>
      </c>
      <c r="D182" s="27" t="str">
        <f>VLOOKUP(B187,'[1]Obračun rezultata A sektora'!$D$2:$H$51,5,FALSE)</f>
        <v/>
      </c>
      <c r="E182" s="28" t="str">
        <f>IF(AND(ISNUMBER(D182)=TRUE,ISNUMBER(F182)=TRUE),VLOOKUP(B187,'[1]Obračun rezultata A sektora'!$D$2:$I$51,3,FALSE),"")</f>
        <v/>
      </c>
      <c r="F182" s="29" t="str">
        <f>VLOOKUP(B187,'[1]Obračun rezultata A sektora'!D$2:$G$51,4,FALSE)</f>
        <v/>
      </c>
      <c r="G182" s="30" t="str">
        <f>VLOOKUP(C182,'[1]Pojedinačni plasman'!$A$6:$G$155,7,FALSE)</f>
        <v/>
      </c>
      <c r="H182" s="31" t="str">
        <f>VLOOKUP(B187,'[1]Ekipni plasman'!$B$6:$F$55,5,FALSE)</f>
        <v/>
      </c>
      <c r="I182" s="32"/>
      <c r="J182" s="33"/>
      <c r="K182" s="25"/>
      <c r="L182" s="26"/>
      <c r="M182" s="27"/>
      <c r="N182" s="28"/>
      <c r="O182" s="29"/>
      <c r="P182" s="30"/>
      <c r="Q182" s="31"/>
      <c r="R182" s="32"/>
    </row>
    <row r="183" spans="2:18" ht="15" customHeight="1" x14ac:dyDescent="0.2">
      <c r="B183" s="34" t="str">
        <f>IF(ISNUMBER(D183)=TRUE,VLOOKUP(B187,'[1]Obračun rezultata B sektora'!$D$2:$J$51,7,0),"")</f>
        <v/>
      </c>
      <c r="C183" s="35" t="str">
        <f>VLOOKUP(B187,'[1]Obračun rezultata B sektora'!$D$2:$E$51,2,FALSE)</f>
        <v/>
      </c>
      <c r="D183" s="36" t="str">
        <f>VLOOKUP(B187,'[1]Obračun rezultata B sektora'!$D$2:$H$51,5,FALSE)</f>
        <v/>
      </c>
      <c r="E183" s="37" t="str">
        <f>IF(AND(ISNUMBER(D183)=TRUE,ISNUMBER(F183)=TRUE),VLOOKUP(B187,'[1]Obračun rezultata B sektora'!$D$2:$I$51,3,FALSE),"")</f>
        <v/>
      </c>
      <c r="F183" s="38" t="str">
        <f>VLOOKUP(B187,'[1]Obračun rezultata B sektora'!D$2:$G$51,4,FALSE)</f>
        <v/>
      </c>
      <c r="G183" s="39" t="str">
        <f>VLOOKUP(C183,'[1]Pojedinačni plasman'!$A$6:$G$155,7,FALSE)</f>
        <v/>
      </c>
      <c r="H183" s="40"/>
      <c r="I183" s="41"/>
      <c r="J183" s="33"/>
      <c r="K183" s="34"/>
      <c r="L183" s="35"/>
      <c r="M183" s="36"/>
      <c r="N183" s="37"/>
      <c r="O183" s="38"/>
      <c r="P183" s="39"/>
      <c r="Q183" s="40"/>
      <c r="R183" s="41"/>
    </row>
    <row r="184" spans="2:18" ht="15" customHeight="1" x14ac:dyDescent="0.2">
      <c r="B184" s="34" t="str">
        <f>IF(ISNUMBER(D184)=TRUE,VLOOKUP(B187,'[1]Obračun rezultata C sektora'!$D$2:$J$51,7,0),"")</f>
        <v/>
      </c>
      <c r="C184" s="35" t="str">
        <f>VLOOKUP(B187,'[1]Obračun rezultata C sektora'!$D$2:$E$51,2,FALSE)</f>
        <v/>
      </c>
      <c r="D184" s="36" t="str">
        <f>VLOOKUP(B187,'[1]Obračun rezultata C sektora'!$D$2:$H$51,5,FALSE)</f>
        <v/>
      </c>
      <c r="E184" s="37" t="str">
        <f>IF(AND(ISNUMBER(D184)=TRUE,ISNUMBER(F184)=TRUE),VLOOKUP(B187,'[1]Obračun rezultata C sektora'!$D$2:$I$51,3,FALSE),"")</f>
        <v/>
      </c>
      <c r="F184" s="38" t="str">
        <f>VLOOKUP(B187,'[1]Obračun rezultata C sektora'!D$2:$G$51,4,FALSE)</f>
        <v/>
      </c>
      <c r="G184" s="39" t="str">
        <f>VLOOKUP(C184,'[1]Pojedinačni plasman'!$A$6:$G$155,7,FALSE)</f>
        <v/>
      </c>
      <c r="H184" s="40"/>
      <c r="I184" s="41"/>
      <c r="J184" s="33"/>
      <c r="K184" s="34"/>
      <c r="L184" s="35"/>
      <c r="M184" s="36"/>
      <c r="N184" s="37"/>
      <c r="O184" s="38"/>
      <c r="P184" s="39"/>
      <c r="Q184" s="40"/>
      <c r="R184" s="41"/>
    </row>
    <row r="185" spans="2:18" ht="15" customHeight="1" x14ac:dyDescent="0.2">
      <c r="B185" s="34"/>
      <c r="C185" s="37"/>
      <c r="D185" s="36"/>
      <c r="E185" s="37"/>
      <c r="F185" s="38"/>
      <c r="G185" s="39"/>
      <c r="H185" s="40"/>
      <c r="I185" s="41"/>
      <c r="J185" s="33"/>
      <c r="K185" s="34"/>
      <c r="L185" s="37"/>
      <c r="M185" s="36"/>
      <c r="N185" s="37"/>
      <c r="O185" s="38"/>
      <c r="P185" s="39"/>
      <c r="Q185" s="40"/>
      <c r="R185" s="41"/>
    </row>
    <row r="186" spans="2:18" ht="15" customHeight="1" x14ac:dyDescent="0.2">
      <c r="B186" s="34"/>
      <c r="C186" s="37"/>
      <c r="D186" s="36"/>
      <c r="E186" s="37"/>
      <c r="F186" s="38"/>
      <c r="G186" s="39"/>
      <c r="H186" s="40"/>
      <c r="I186" s="41"/>
      <c r="J186" s="33"/>
      <c r="K186" s="34"/>
      <c r="L186" s="37"/>
      <c r="M186" s="36"/>
      <c r="N186" s="37"/>
      <c r="O186" s="38"/>
      <c r="P186" s="39"/>
      <c r="Q186" s="40"/>
      <c r="R186" s="41"/>
    </row>
    <row r="187" spans="2:18" ht="21" thickBot="1" x14ac:dyDescent="0.35">
      <c r="B187" s="42" t="str">
        <f>IF(ISNONTEXT('[1]Ekipni plasman'!$B$47)=FALSE,'[1]Ekipni plasman'!$B$47,"")</f>
        <v/>
      </c>
      <c r="C187" s="43"/>
      <c r="D187" s="44"/>
      <c r="E187" s="45" t="str">
        <f>VLOOKUP(B187,'[1]Ekipni plasman'!$B$6:$F$55,3,FALSE)</f>
        <v/>
      </c>
      <c r="F187" s="46" t="str">
        <f>VLOOKUP(B187,'[1]Ekipni plasman'!$B$6:$F$55,2,FALSE)</f>
        <v/>
      </c>
      <c r="G187" s="47"/>
      <c r="H187" s="48"/>
      <c r="I187" s="49"/>
      <c r="J187" s="8"/>
      <c r="K187" s="42"/>
      <c r="L187" s="43"/>
      <c r="M187" s="44"/>
      <c r="N187" s="52"/>
      <c r="O187" s="46"/>
      <c r="P187" s="47"/>
      <c r="Q187" s="48"/>
      <c r="R187" s="49"/>
    </row>
    <row r="188" spans="2:18" ht="12" customHeight="1" thickBot="1" x14ac:dyDescent="0.25">
      <c r="K188" s="1"/>
      <c r="M188" s="1"/>
      <c r="P188" s="1"/>
      <c r="Q188" s="4"/>
      <c r="R188" s="1"/>
    </row>
    <row r="189" spans="2:18" ht="15" customHeight="1" x14ac:dyDescent="0.2">
      <c r="B189" s="25" t="str">
        <f>IF(ISNUMBER(D189)=TRUE,VLOOKUP(B194,'[1]Obračun rezultata A sektora'!$D$2:$J$51,7,0),"")</f>
        <v/>
      </c>
      <c r="C189" s="26" t="str">
        <f>VLOOKUP(B194,'[1]Obračun rezultata A sektora'!$D$2:$E$51,2,FALSE)</f>
        <v/>
      </c>
      <c r="D189" s="27" t="str">
        <f>VLOOKUP(B194,'[1]Obračun rezultata A sektora'!$D$2:$H$51,5,FALSE)</f>
        <v/>
      </c>
      <c r="E189" s="28" t="str">
        <f>IF(AND(ISNUMBER(D189)=TRUE,ISNUMBER(F189)=TRUE),VLOOKUP(B194,'[1]Obračun rezultata A sektora'!$D$2:$I$51,3,FALSE),"")</f>
        <v/>
      </c>
      <c r="F189" s="29" t="str">
        <f>VLOOKUP(B194,'[1]Obračun rezultata A sektora'!D$2:$G$51,4,FALSE)</f>
        <v/>
      </c>
      <c r="G189" s="30" t="str">
        <f>VLOOKUP(C189,'[1]Pojedinačni plasman'!$A$6:$G$155,7,FALSE)</f>
        <v/>
      </c>
      <c r="H189" s="31" t="str">
        <f>VLOOKUP(B194,'[1]Ekipni plasman'!$B$6:$F$55,5,FALSE)</f>
        <v/>
      </c>
      <c r="I189" s="32"/>
      <c r="J189" s="33"/>
      <c r="K189" s="25"/>
      <c r="L189" s="26"/>
      <c r="M189" s="27"/>
      <c r="N189" s="28"/>
      <c r="O189" s="29"/>
      <c r="P189" s="30"/>
      <c r="Q189" s="31"/>
      <c r="R189" s="32"/>
    </row>
    <row r="190" spans="2:18" ht="15" customHeight="1" x14ac:dyDescent="0.2">
      <c r="B190" s="34" t="str">
        <f>IF(ISNUMBER(D190)=TRUE,VLOOKUP(B194,'[1]Obračun rezultata B sektora'!$D$2:$J$51,7,0),"")</f>
        <v/>
      </c>
      <c r="C190" s="35" t="str">
        <f>VLOOKUP(B194,'[1]Obračun rezultata B sektora'!$D$2:$E$51,2,FALSE)</f>
        <v/>
      </c>
      <c r="D190" s="36" t="str">
        <f>VLOOKUP(B194,'[1]Obračun rezultata B sektora'!$D$2:$H$51,5,FALSE)</f>
        <v/>
      </c>
      <c r="E190" s="37" t="str">
        <f>IF(AND(ISNUMBER(D190)=TRUE,ISNUMBER(F190)=TRUE),VLOOKUP(B194,'[1]Obračun rezultata B sektora'!$D$2:$I$51,3,FALSE),"")</f>
        <v/>
      </c>
      <c r="F190" s="38" t="str">
        <f>VLOOKUP(B194,'[1]Obračun rezultata B sektora'!D$2:$G$51,4,FALSE)</f>
        <v/>
      </c>
      <c r="G190" s="39" t="str">
        <f>VLOOKUP(C190,'[1]Pojedinačni plasman'!$A$6:$G$155,7,FALSE)</f>
        <v/>
      </c>
      <c r="H190" s="40"/>
      <c r="I190" s="41"/>
      <c r="J190" s="33"/>
      <c r="K190" s="34"/>
      <c r="L190" s="35"/>
      <c r="M190" s="36"/>
      <c r="N190" s="37"/>
      <c r="O190" s="38"/>
      <c r="P190" s="39"/>
      <c r="Q190" s="40"/>
      <c r="R190" s="41"/>
    </row>
    <row r="191" spans="2:18" ht="15" customHeight="1" x14ac:dyDescent="0.2">
      <c r="B191" s="34" t="str">
        <f>IF(ISNUMBER(D191)=TRUE,VLOOKUP(B194,'[1]Obračun rezultata C sektora'!$D$2:$J$51,7,0),"")</f>
        <v/>
      </c>
      <c r="C191" s="35" t="str">
        <f>VLOOKUP(B194,'[1]Obračun rezultata C sektora'!$D$2:$E$51,2,FALSE)</f>
        <v/>
      </c>
      <c r="D191" s="36" t="str">
        <f>VLOOKUP(B194,'[1]Obračun rezultata C sektora'!$D$2:$H$51,5,FALSE)</f>
        <v/>
      </c>
      <c r="E191" s="37" t="str">
        <f>IF(AND(ISNUMBER(D191)=TRUE,ISNUMBER(F191)=TRUE),VLOOKUP(B194,'[1]Obračun rezultata C sektora'!$D$2:$I$51,3,FALSE),"")</f>
        <v/>
      </c>
      <c r="F191" s="38" t="str">
        <f>VLOOKUP(B194,'[1]Obračun rezultata C sektora'!D$2:$G$51,4,FALSE)</f>
        <v/>
      </c>
      <c r="G191" s="39" t="str">
        <f>VLOOKUP(C191,'[1]Pojedinačni plasman'!$A$6:$G$155,7,FALSE)</f>
        <v/>
      </c>
      <c r="H191" s="40"/>
      <c r="I191" s="41"/>
      <c r="J191" s="33"/>
      <c r="K191" s="34"/>
      <c r="L191" s="35"/>
      <c r="M191" s="36"/>
      <c r="N191" s="37"/>
      <c r="O191" s="38"/>
      <c r="P191" s="39"/>
      <c r="Q191" s="40"/>
      <c r="R191" s="41"/>
    </row>
    <row r="192" spans="2:18" ht="15" customHeight="1" x14ac:dyDescent="0.2">
      <c r="B192" s="34"/>
      <c r="C192" s="37"/>
      <c r="D192" s="36"/>
      <c r="E192" s="37"/>
      <c r="F192" s="38"/>
      <c r="G192" s="39"/>
      <c r="H192" s="40"/>
      <c r="I192" s="41"/>
      <c r="J192" s="33"/>
      <c r="K192" s="34"/>
      <c r="L192" s="37"/>
      <c r="M192" s="36"/>
      <c r="N192" s="37"/>
      <c r="O192" s="38"/>
      <c r="P192" s="39"/>
      <c r="Q192" s="40"/>
      <c r="R192" s="41"/>
    </row>
    <row r="193" spans="2:18" ht="15" customHeight="1" x14ac:dyDescent="0.2">
      <c r="B193" s="34"/>
      <c r="C193" s="37"/>
      <c r="D193" s="36"/>
      <c r="E193" s="37"/>
      <c r="F193" s="38"/>
      <c r="G193" s="39"/>
      <c r="H193" s="40"/>
      <c r="I193" s="41"/>
      <c r="J193" s="33"/>
      <c r="K193" s="34"/>
      <c r="L193" s="37"/>
      <c r="M193" s="36"/>
      <c r="N193" s="37"/>
      <c r="O193" s="38"/>
      <c r="P193" s="39"/>
      <c r="Q193" s="40"/>
      <c r="R193" s="41"/>
    </row>
    <row r="194" spans="2:18" ht="21" thickBot="1" x14ac:dyDescent="0.35">
      <c r="B194" s="42" t="str">
        <f>IF(ISNONTEXT('[1]Ekipni plasman'!$B$48)=FALSE,'[1]Ekipni plasman'!$B$48,"")</f>
        <v/>
      </c>
      <c r="C194" s="43"/>
      <c r="D194" s="44"/>
      <c r="E194" s="45" t="str">
        <f>VLOOKUP(B194,'[1]Ekipni plasman'!$B$6:$F$55,3,FALSE)</f>
        <v/>
      </c>
      <c r="F194" s="46" t="str">
        <f>VLOOKUP(B194,'[1]Ekipni plasman'!$B$6:$F$55,2,FALSE)</f>
        <v/>
      </c>
      <c r="G194" s="47"/>
      <c r="H194" s="48"/>
      <c r="I194" s="49"/>
      <c r="J194" s="8"/>
      <c r="K194" s="42"/>
      <c r="L194" s="43"/>
      <c r="M194" s="44"/>
      <c r="N194" s="52"/>
      <c r="O194" s="46"/>
      <c r="P194" s="47"/>
      <c r="Q194" s="48"/>
      <c r="R194" s="49"/>
    </row>
    <row r="195" spans="2:18" ht="12" customHeight="1" thickBot="1" x14ac:dyDescent="0.25">
      <c r="K195" s="1"/>
      <c r="M195" s="1"/>
      <c r="P195" s="1"/>
      <c r="Q195" s="4"/>
      <c r="R195" s="1"/>
    </row>
    <row r="196" spans="2:18" ht="15" customHeight="1" x14ac:dyDescent="0.2">
      <c r="B196" s="25" t="str">
        <f>IF(ISNUMBER(D196)=TRUE,VLOOKUP(B201,'[1]Obračun rezultata A sektora'!$D$2:$J$51,7,0),"")</f>
        <v/>
      </c>
      <c r="C196" s="26" t="str">
        <f>VLOOKUP(B201,'[1]Obračun rezultata A sektora'!$D$2:$E$51,2,FALSE)</f>
        <v/>
      </c>
      <c r="D196" s="27" t="str">
        <f>VLOOKUP(B201,'[1]Obračun rezultata A sektora'!$D$2:$H$51,5,FALSE)</f>
        <v/>
      </c>
      <c r="E196" s="28" t="str">
        <f>IF(AND(ISNUMBER(D196)=TRUE,ISNUMBER(F196)=TRUE),VLOOKUP(B201,'[1]Obračun rezultata A sektora'!$D$2:$I$51,3,FALSE),"")</f>
        <v/>
      </c>
      <c r="F196" s="29" t="str">
        <f>VLOOKUP(B201,'[1]Obračun rezultata A sektora'!D$2:$G$51,4,FALSE)</f>
        <v/>
      </c>
      <c r="G196" s="30" t="str">
        <f>VLOOKUP(C196,'[1]Pojedinačni plasman'!$A$6:$G$155,7,FALSE)</f>
        <v/>
      </c>
      <c r="H196" s="31" t="str">
        <f>VLOOKUP(B201,'[1]Ekipni plasman'!$B$6:$F$55,5,FALSE)</f>
        <v/>
      </c>
      <c r="I196" s="32"/>
      <c r="J196" s="33"/>
      <c r="K196" s="25"/>
      <c r="L196" s="26"/>
      <c r="M196" s="27"/>
      <c r="N196" s="28"/>
      <c r="O196" s="29"/>
      <c r="P196" s="30"/>
      <c r="Q196" s="31"/>
      <c r="R196" s="32"/>
    </row>
    <row r="197" spans="2:18" ht="15" customHeight="1" x14ac:dyDescent="0.2">
      <c r="B197" s="34" t="str">
        <f>IF(ISNUMBER(D197)=TRUE,VLOOKUP(B201,'[1]Obračun rezultata B sektora'!$D$2:$J$51,7,0),"")</f>
        <v/>
      </c>
      <c r="C197" s="35" t="str">
        <f>VLOOKUP(B201,'[1]Obračun rezultata B sektora'!$D$2:$E$51,2,FALSE)</f>
        <v/>
      </c>
      <c r="D197" s="36" t="str">
        <f>VLOOKUP(B201,'[1]Obračun rezultata B sektora'!$D$2:$H$51,5,FALSE)</f>
        <v/>
      </c>
      <c r="E197" s="37" t="str">
        <f>IF(AND(ISNUMBER(D197)=TRUE,ISNUMBER(F197)=TRUE),VLOOKUP(B201,'[1]Obračun rezultata B sektora'!$D$2:$I$51,3,FALSE),"")</f>
        <v/>
      </c>
      <c r="F197" s="38" t="str">
        <f>VLOOKUP(B201,'[1]Obračun rezultata B sektora'!D$2:$G$51,4,FALSE)</f>
        <v/>
      </c>
      <c r="G197" s="39" t="str">
        <f>VLOOKUP(C197,'[1]Pojedinačni plasman'!$A$6:$G$155,7,FALSE)</f>
        <v/>
      </c>
      <c r="H197" s="40"/>
      <c r="I197" s="41"/>
      <c r="J197" s="33"/>
      <c r="K197" s="34"/>
      <c r="L197" s="35"/>
      <c r="M197" s="36"/>
      <c r="N197" s="37"/>
      <c r="O197" s="38"/>
      <c r="P197" s="39"/>
      <c r="Q197" s="40"/>
      <c r="R197" s="41"/>
    </row>
    <row r="198" spans="2:18" ht="15" customHeight="1" x14ac:dyDescent="0.2">
      <c r="B198" s="34" t="str">
        <f>IF(ISNUMBER(D198)=TRUE,VLOOKUP(B201,'[1]Obračun rezultata C sektora'!$D$2:$J$51,7,0),"")</f>
        <v/>
      </c>
      <c r="C198" s="35" t="str">
        <f>VLOOKUP(B201,'[1]Obračun rezultata C sektora'!$D$2:$E$51,2,FALSE)</f>
        <v/>
      </c>
      <c r="D198" s="36" t="str">
        <f>VLOOKUP(B201,'[1]Obračun rezultata C sektora'!$D$2:$H$51,5,FALSE)</f>
        <v/>
      </c>
      <c r="E198" s="37" t="str">
        <f>IF(AND(ISNUMBER(D198)=TRUE,ISNUMBER(F198)=TRUE),VLOOKUP(B201,'[1]Obračun rezultata C sektora'!$D$2:$I$51,3,FALSE),"")</f>
        <v/>
      </c>
      <c r="F198" s="38" t="str">
        <f>VLOOKUP(B201,'[1]Obračun rezultata C sektora'!D$2:$G$51,4,FALSE)</f>
        <v/>
      </c>
      <c r="G198" s="39" t="str">
        <f>VLOOKUP(C198,'[1]Pojedinačni plasman'!$A$6:$G$155,7,FALSE)</f>
        <v/>
      </c>
      <c r="H198" s="40"/>
      <c r="I198" s="41"/>
      <c r="J198" s="33"/>
      <c r="K198" s="34"/>
      <c r="L198" s="35"/>
      <c r="M198" s="36"/>
      <c r="N198" s="37"/>
      <c r="O198" s="38"/>
      <c r="P198" s="39"/>
      <c r="Q198" s="40"/>
      <c r="R198" s="41"/>
    </row>
    <row r="199" spans="2:18" ht="15" customHeight="1" x14ac:dyDescent="0.2">
      <c r="B199" s="34"/>
      <c r="C199" s="37"/>
      <c r="D199" s="36"/>
      <c r="E199" s="37"/>
      <c r="F199" s="38"/>
      <c r="G199" s="39"/>
      <c r="H199" s="40"/>
      <c r="I199" s="41"/>
      <c r="J199" s="33"/>
      <c r="K199" s="34"/>
      <c r="L199" s="37"/>
      <c r="M199" s="36"/>
      <c r="N199" s="37"/>
      <c r="O199" s="38"/>
      <c r="P199" s="39"/>
      <c r="Q199" s="40"/>
      <c r="R199" s="41"/>
    </row>
    <row r="200" spans="2:18" ht="15" customHeight="1" x14ac:dyDescent="0.2">
      <c r="B200" s="34"/>
      <c r="C200" s="37"/>
      <c r="D200" s="36"/>
      <c r="E200" s="37"/>
      <c r="F200" s="38"/>
      <c r="G200" s="39"/>
      <c r="H200" s="40"/>
      <c r="I200" s="41"/>
      <c r="J200" s="33"/>
      <c r="K200" s="34"/>
      <c r="L200" s="37"/>
      <c r="M200" s="36"/>
      <c r="N200" s="37"/>
      <c r="O200" s="38"/>
      <c r="P200" s="39"/>
      <c r="Q200" s="40"/>
      <c r="R200" s="41"/>
    </row>
    <row r="201" spans="2:18" ht="21" thickBot="1" x14ac:dyDescent="0.35">
      <c r="B201" s="42" t="str">
        <f>IF(ISNONTEXT('[1]Ekipni plasman'!$B$49)=FALSE,'[1]Ekipni plasman'!$B$49,"")</f>
        <v/>
      </c>
      <c r="C201" s="43"/>
      <c r="D201" s="44"/>
      <c r="E201" s="45" t="str">
        <f>VLOOKUP(B201,'[1]Ekipni plasman'!$B$6:$F$55,3,FALSE)</f>
        <v/>
      </c>
      <c r="F201" s="46" t="str">
        <f>VLOOKUP(B201,'[1]Ekipni plasman'!$B$6:$F$55,2,FALSE)</f>
        <v/>
      </c>
      <c r="G201" s="47"/>
      <c r="H201" s="48"/>
      <c r="I201" s="49"/>
      <c r="J201" s="8"/>
      <c r="K201" s="42"/>
      <c r="L201" s="43"/>
      <c r="M201" s="44"/>
      <c r="N201" s="52"/>
      <c r="O201" s="46"/>
      <c r="P201" s="47"/>
      <c r="Q201" s="48"/>
      <c r="R201" s="49"/>
    </row>
    <row r="202" spans="2:18" ht="12" customHeight="1" thickBot="1" x14ac:dyDescent="0.25">
      <c r="K202" s="1"/>
      <c r="M202" s="1"/>
      <c r="P202" s="1"/>
      <c r="Q202" s="4"/>
      <c r="R202" s="1"/>
    </row>
    <row r="203" spans="2:18" ht="15" customHeight="1" x14ac:dyDescent="0.2">
      <c r="B203" s="25" t="str">
        <f>IF(ISNUMBER(D203)=TRUE,VLOOKUP(B208,'[1]Obračun rezultata A sektora'!$D$2:$J$51,7,0),"")</f>
        <v/>
      </c>
      <c r="C203" s="26" t="str">
        <f>VLOOKUP(B208,'[1]Obračun rezultata A sektora'!$D$2:$E$51,2,FALSE)</f>
        <v/>
      </c>
      <c r="D203" s="27" t="str">
        <f>VLOOKUP(B208,'[1]Obračun rezultata A sektora'!$D$2:$H$51,5,FALSE)</f>
        <v/>
      </c>
      <c r="E203" s="28" t="str">
        <f>IF(AND(ISNUMBER(D203)=TRUE,ISNUMBER(F203)=TRUE),VLOOKUP(B208,'[1]Obračun rezultata A sektora'!$D$2:$I$51,3,FALSE),"")</f>
        <v/>
      </c>
      <c r="F203" s="29" t="str">
        <f>VLOOKUP(B208,'[1]Obračun rezultata A sektora'!D$2:$G$51,4,FALSE)</f>
        <v/>
      </c>
      <c r="G203" s="30" t="str">
        <f>VLOOKUP(C203,'[1]Pojedinačni plasman'!$A$6:$G$155,7,FALSE)</f>
        <v/>
      </c>
      <c r="H203" s="31" t="str">
        <f>VLOOKUP(B208,'[1]Ekipni plasman'!$B$6:$F$55,5,FALSE)</f>
        <v/>
      </c>
      <c r="I203" s="32"/>
      <c r="J203" s="33"/>
      <c r="K203" s="25"/>
      <c r="L203" s="26"/>
      <c r="M203" s="27"/>
      <c r="N203" s="28"/>
      <c r="O203" s="29"/>
      <c r="P203" s="30"/>
      <c r="Q203" s="31"/>
      <c r="R203" s="32"/>
    </row>
    <row r="204" spans="2:18" ht="15" customHeight="1" x14ac:dyDescent="0.2">
      <c r="B204" s="34" t="str">
        <f>IF(ISNUMBER(D204)=TRUE,VLOOKUP(B208,'[1]Obračun rezultata B sektora'!$D$2:$J$51,7,0),"")</f>
        <v/>
      </c>
      <c r="C204" s="35" t="str">
        <f>VLOOKUP(B208,'[1]Obračun rezultata B sektora'!$D$2:$E$51,2,FALSE)</f>
        <v/>
      </c>
      <c r="D204" s="36" t="str">
        <f>VLOOKUP(B208,'[1]Obračun rezultata B sektora'!$D$2:$H$51,5,FALSE)</f>
        <v/>
      </c>
      <c r="E204" s="37" t="str">
        <f>IF(AND(ISNUMBER(D204)=TRUE,ISNUMBER(F204)=TRUE),VLOOKUP(B208,'[1]Obračun rezultata B sektora'!$D$2:$I$51,3,FALSE),"")</f>
        <v/>
      </c>
      <c r="F204" s="38" t="str">
        <f>VLOOKUP(B208,'[1]Obračun rezultata B sektora'!D$2:$G$51,4,FALSE)</f>
        <v/>
      </c>
      <c r="G204" s="39" t="str">
        <f>VLOOKUP(C204,'[1]Pojedinačni plasman'!$A$6:$G$155,7,FALSE)</f>
        <v/>
      </c>
      <c r="H204" s="40"/>
      <c r="I204" s="41"/>
      <c r="J204" s="33"/>
      <c r="K204" s="34"/>
      <c r="L204" s="35"/>
      <c r="M204" s="36"/>
      <c r="N204" s="37"/>
      <c r="O204" s="38"/>
      <c r="P204" s="39"/>
      <c r="Q204" s="40"/>
      <c r="R204" s="41"/>
    </row>
    <row r="205" spans="2:18" ht="15" customHeight="1" x14ac:dyDescent="0.2">
      <c r="B205" s="34" t="str">
        <f>IF(ISNUMBER(D205)=TRUE,VLOOKUP(B208,'[1]Obračun rezultata C sektora'!$D$2:$J$51,7,0),"")</f>
        <v/>
      </c>
      <c r="C205" s="35" t="str">
        <f>VLOOKUP(B208,'[1]Obračun rezultata C sektora'!$D$2:$E$51,2,FALSE)</f>
        <v/>
      </c>
      <c r="D205" s="36" t="str">
        <f>VLOOKUP(B208,'[1]Obračun rezultata C sektora'!$D$2:$H$51,5,FALSE)</f>
        <v/>
      </c>
      <c r="E205" s="37" t="str">
        <f>IF(AND(ISNUMBER(D205)=TRUE,ISNUMBER(F205)=TRUE),VLOOKUP(B208,'[1]Obračun rezultata C sektora'!$D$2:$I$51,3,FALSE),"")</f>
        <v/>
      </c>
      <c r="F205" s="38" t="str">
        <f>VLOOKUP(B208,'[1]Obračun rezultata C sektora'!D$2:$G$51,4,FALSE)</f>
        <v/>
      </c>
      <c r="G205" s="39" t="str">
        <f>VLOOKUP(C205,'[1]Pojedinačni plasman'!$A$6:$G$155,7,FALSE)</f>
        <v/>
      </c>
      <c r="H205" s="40"/>
      <c r="I205" s="41"/>
      <c r="J205" s="33"/>
      <c r="K205" s="34"/>
      <c r="L205" s="35"/>
      <c r="M205" s="36"/>
      <c r="N205" s="37"/>
      <c r="O205" s="38"/>
      <c r="P205" s="39"/>
      <c r="Q205" s="40"/>
      <c r="R205" s="41"/>
    </row>
    <row r="206" spans="2:18" ht="15" customHeight="1" x14ac:dyDescent="0.2">
      <c r="B206" s="34"/>
      <c r="C206" s="37"/>
      <c r="D206" s="36"/>
      <c r="E206" s="37"/>
      <c r="F206" s="38"/>
      <c r="G206" s="39"/>
      <c r="H206" s="40"/>
      <c r="I206" s="41"/>
      <c r="J206" s="33"/>
      <c r="K206" s="34"/>
      <c r="L206" s="37"/>
      <c r="M206" s="36"/>
      <c r="N206" s="37"/>
      <c r="O206" s="38"/>
      <c r="P206" s="39"/>
      <c r="Q206" s="40"/>
      <c r="R206" s="41"/>
    </row>
    <row r="207" spans="2:18" ht="15" customHeight="1" x14ac:dyDescent="0.2">
      <c r="B207" s="34"/>
      <c r="C207" s="37"/>
      <c r="D207" s="36"/>
      <c r="E207" s="37"/>
      <c r="F207" s="38"/>
      <c r="G207" s="39"/>
      <c r="H207" s="40"/>
      <c r="I207" s="41"/>
      <c r="J207" s="33"/>
      <c r="K207" s="34"/>
      <c r="L207" s="37"/>
      <c r="M207" s="36"/>
      <c r="N207" s="37"/>
      <c r="O207" s="38"/>
      <c r="P207" s="39"/>
      <c r="Q207" s="40"/>
      <c r="R207" s="41"/>
    </row>
    <row r="208" spans="2:18" ht="21" thickBot="1" x14ac:dyDescent="0.35">
      <c r="B208" s="42" t="str">
        <f>IF(ISNONTEXT('[1]Ekipni plasman'!$B$50)=FALSE,'[1]Ekipni plasman'!$B$50,"")</f>
        <v/>
      </c>
      <c r="C208" s="43"/>
      <c r="D208" s="44"/>
      <c r="E208" s="45" t="str">
        <f>VLOOKUP(B208,'[1]Ekipni plasman'!$B$6:$F$55,3,FALSE)</f>
        <v/>
      </c>
      <c r="F208" s="46" t="str">
        <f>VLOOKUP(B208,'[1]Ekipni plasman'!$B$6:$F$55,2,FALSE)</f>
        <v/>
      </c>
      <c r="G208" s="47"/>
      <c r="H208" s="48"/>
      <c r="I208" s="49"/>
      <c r="J208" s="8"/>
      <c r="K208" s="42"/>
      <c r="L208" s="43"/>
      <c r="M208" s="44"/>
      <c r="N208" s="52"/>
      <c r="O208" s="46"/>
      <c r="P208" s="47"/>
      <c r="Q208" s="48"/>
      <c r="R208" s="49"/>
    </row>
    <row r="209" spans="2:18" ht="12" customHeight="1" thickBot="1" x14ac:dyDescent="0.25"/>
    <row r="210" spans="2:18" ht="15" customHeight="1" x14ac:dyDescent="0.2">
      <c r="B210" s="25" t="str">
        <f>IF(ISNUMBER(D210)=TRUE,VLOOKUP(B215,'[1]Obračun rezultata A sektora'!$D$2:$J$51,7,0),"")</f>
        <v/>
      </c>
      <c r="C210" s="26" t="str">
        <f>VLOOKUP(B215,'[1]Obračun rezultata A sektora'!$D$2:$E$51,2,FALSE)</f>
        <v/>
      </c>
      <c r="D210" s="27" t="str">
        <f>VLOOKUP(B215,'[1]Obračun rezultata A sektora'!$D$2:$H$51,5,FALSE)</f>
        <v/>
      </c>
      <c r="E210" s="28" t="str">
        <f>IF(AND(ISNUMBER(D210)=TRUE,ISNUMBER(F210)=TRUE),VLOOKUP(B215,'[1]Obračun rezultata A sektora'!$D$2:$I$51,3,FALSE),"")</f>
        <v/>
      </c>
      <c r="F210" s="29" t="str">
        <f>VLOOKUP(B215,'[1]Obračun rezultata A sektora'!$D$2:G$51,4,FALSE)</f>
        <v/>
      </c>
      <c r="G210" s="30" t="str">
        <f>VLOOKUP(C210,'[1]Pojedinačni plasman'!$A$6:$G$155,7,FALSE)</f>
        <v/>
      </c>
      <c r="H210" s="31" t="str">
        <f>VLOOKUP(B215,'[1]Ekipni plasman'!$B$6:$F$55,5,FALSE)</f>
        <v/>
      </c>
      <c r="I210" s="32"/>
      <c r="J210" s="33"/>
      <c r="K210" s="25"/>
      <c r="L210" s="26"/>
      <c r="M210" s="27"/>
      <c r="N210" s="28"/>
      <c r="O210" s="29"/>
      <c r="P210" s="30"/>
      <c r="Q210" s="31"/>
      <c r="R210" s="32"/>
    </row>
    <row r="211" spans="2:18" ht="15" customHeight="1" x14ac:dyDescent="0.2">
      <c r="B211" s="34" t="str">
        <f>IF(ISNUMBER(D211)=TRUE,VLOOKUP(B215,'[1]Obračun rezultata B sektora'!$D$2:$J$51,7,0),"")</f>
        <v/>
      </c>
      <c r="C211" s="35" t="str">
        <f>VLOOKUP(B215,'[1]Obračun rezultata B sektora'!$D$2:$E$51,2,FALSE)</f>
        <v/>
      </c>
      <c r="D211" s="36" t="str">
        <f>VLOOKUP(B215,'[1]Obračun rezultata B sektora'!$D$2:$H$51,5,FALSE)</f>
        <v/>
      </c>
      <c r="E211" s="37" t="str">
        <f>IF(AND(ISNUMBER(D211)=TRUE,ISNUMBER(F211)=TRUE),VLOOKUP(B215,'[1]Obračun rezultata B sektora'!$D$2:$I$51,3,FALSE),"")</f>
        <v/>
      </c>
      <c r="F211" s="38" t="str">
        <f>VLOOKUP(B215,'[1]Obračun rezultata B sektora'!$D$2:G$51,4,FALSE)</f>
        <v/>
      </c>
      <c r="G211" s="39" t="str">
        <f>VLOOKUP(C211,'[1]Pojedinačni plasman'!$A$6:$G$155,7,FALSE)</f>
        <v/>
      </c>
      <c r="H211" s="40"/>
      <c r="I211" s="41"/>
      <c r="J211" s="33"/>
      <c r="K211" s="34"/>
      <c r="L211" s="35"/>
      <c r="M211" s="36"/>
      <c r="N211" s="37"/>
      <c r="O211" s="38"/>
      <c r="P211" s="39"/>
      <c r="Q211" s="40"/>
      <c r="R211" s="41"/>
    </row>
    <row r="212" spans="2:18" ht="15" customHeight="1" x14ac:dyDescent="0.2">
      <c r="B212" s="34" t="str">
        <f>IF(ISNUMBER(D212)=TRUE,VLOOKUP(B215,'[1]Obračun rezultata C sektora'!$D$2:$J$51,7,0),"")</f>
        <v/>
      </c>
      <c r="C212" s="35" t="str">
        <f>VLOOKUP(B215,'[1]Obračun rezultata C sektora'!$D$2:$E$51,2,FALSE)</f>
        <v/>
      </c>
      <c r="D212" s="36" t="str">
        <f>VLOOKUP(B215,'[1]Obračun rezultata C sektora'!$D$2:$H$51,5,FALSE)</f>
        <v/>
      </c>
      <c r="E212" s="37" t="str">
        <f>IF(AND(ISNUMBER(D212)=TRUE,ISNUMBER(F212)=TRUE),VLOOKUP(B215,'[1]Obračun rezultata C sektora'!$D$2:$I$51,3,FALSE),"")</f>
        <v/>
      </c>
      <c r="F212" s="38" t="str">
        <f>VLOOKUP(B215,'[1]Obračun rezultata C sektora'!$D$2:G$51,4,FALSE)</f>
        <v/>
      </c>
      <c r="G212" s="39" t="str">
        <f>VLOOKUP(C212,'[1]Pojedinačni plasman'!$A$6:$G$155,7,FALSE)</f>
        <v/>
      </c>
      <c r="H212" s="40"/>
      <c r="I212" s="41"/>
      <c r="J212" s="33"/>
      <c r="K212" s="34"/>
      <c r="L212" s="35"/>
      <c r="M212" s="36"/>
      <c r="N212" s="37"/>
      <c r="O212" s="38"/>
      <c r="P212" s="39"/>
      <c r="Q212" s="40"/>
      <c r="R212" s="41"/>
    </row>
    <row r="213" spans="2:18" ht="15" customHeight="1" x14ac:dyDescent="0.2">
      <c r="B213" s="34"/>
      <c r="C213" s="37"/>
      <c r="D213" s="36"/>
      <c r="E213" s="37"/>
      <c r="F213" s="38"/>
      <c r="G213" s="36"/>
      <c r="H213" s="40"/>
      <c r="I213" s="41"/>
      <c r="J213" s="33"/>
      <c r="K213" s="34"/>
      <c r="L213" s="37"/>
      <c r="M213" s="36"/>
      <c r="N213" s="37"/>
      <c r="O213" s="38"/>
      <c r="P213" s="36"/>
      <c r="Q213" s="40"/>
      <c r="R213" s="41"/>
    </row>
    <row r="214" spans="2:18" ht="15" customHeight="1" x14ac:dyDescent="0.2">
      <c r="B214" s="34"/>
      <c r="C214" s="37"/>
      <c r="D214" s="36"/>
      <c r="E214" s="37"/>
      <c r="F214" s="38"/>
      <c r="G214" s="36"/>
      <c r="H214" s="40"/>
      <c r="I214" s="41"/>
      <c r="J214" s="33"/>
      <c r="K214" s="34"/>
      <c r="L214" s="37"/>
      <c r="M214" s="36"/>
      <c r="N214" s="37"/>
      <c r="O214" s="38"/>
      <c r="P214" s="36"/>
      <c r="Q214" s="40"/>
      <c r="R214" s="41"/>
    </row>
    <row r="215" spans="2:18" ht="21" thickBot="1" x14ac:dyDescent="0.35">
      <c r="B215" s="42" t="str">
        <f>IF(ISNONTEXT('[1]Ekipni plasman'!$B$51)=FALSE,'[1]Ekipni plasman'!$B$51,"")</f>
        <v/>
      </c>
      <c r="C215" s="43"/>
      <c r="D215" s="44"/>
      <c r="E215" s="45" t="str">
        <f>VLOOKUP(B215,'[1]Ekipni plasman'!$B$6:$F$55,3,FALSE)</f>
        <v/>
      </c>
      <c r="F215" s="46" t="str">
        <f>VLOOKUP(B215,'[1]Ekipni plasman'!$B$6:$F$55,2,FALSE)</f>
        <v/>
      </c>
      <c r="G215" s="47"/>
      <c r="H215" s="48"/>
      <c r="I215" s="49"/>
      <c r="J215" s="8"/>
      <c r="K215" s="42"/>
      <c r="L215" s="43"/>
      <c r="M215" s="44"/>
      <c r="N215" s="52"/>
      <c r="O215" s="46"/>
      <c r="P215" s="47"/>
      <c r="Q215" s="48"/>
      <c r="R215" s="49"/>
    </row>
    <row r="216" spans="2:18" ht="12" customHeight="1" thickBot="1" x14ac:dyDescent="0.25">
      <c r="B216" s="2"/>
      <c r="D216" s="2"/>
      <c r="G216" s="2"/>
      <c r="H216" s="6"/>
      <c r="I216" s="2"/>
    </row>
    <row r="217" spans="2:18" ht="15" customHeight="1" x14ac:dyDescent="0.2">
      <c r="B217" s="25" t="str">
        <f>IF(ISNUMBER(D217)=TRUE,VLOOKUP(B222,'[1]Obračun rezultata A sektora'!$D$2:$J$51,7,0),"")</f>
        <v/>
      </c>
      <c r="C217" s="26" t="str">
        <f>VLOOKUP(B222,'[1]Obračun rezultata A sektora'!$D$2:$E$51,2,FALSE)</f>
        <v/>
      </c>
      <c r="D217" s="27" t="str">
        <f>VLOOKUP(B222,'[1]Obračun rezultata A sektora'!$D$2:$H$51,5,FALSE)</f>
        <v/>
      </c>
      <c r="E217" s="28" t="str">
        <f>IF(AND(ISNUMBER(D217)=TRUE,ISNUMBER(F217)=TRUE),VLOOKUP(B222,'[1]Obračun rezultata A sektora'!$D$2:$I$51,3,FALSE),"")</f>
        <v/>
      </c>
      <c r="F217" s="29" t="str">
        <f>VLOOKUP(B222,'[1]Obračun rezultata A sektora'!$D$2:G$51,4,FALSE)</f>
        <v/>
      </c>
      <c r="G217" s="30" t="str">
        <f>VLOOKUP(C217,'[1]Pojedinačni plasman'!$A$6:$G$155,7,FALSE)</f>
        <v/>
      </c>
      <c r="H217" s="31" t="str">
        <f>VLOOKUP(B222,'[1]Ekipni plasman'!$B$6:$F$55,5,FALSE)</f>
        <v/>
      </c>
      <c r="I217" s="32"/>
      <c r="J217" s="33"/>
      <c r="K217" s="25"/>
      <c r="L217" s="26"/>
      <c r="M217" s="27"/>
      <c r="N217" s="28"/>
      <c r="O217" s="29"/>
      <c r="P217" s="30"/>
      <c r="Q217" s="31"/>
      <c r="R217" s="32"/>
    </row>
    <row r="218" spans="2:18" ht="15" customHeight="1" x14ac:dyDescent="0.2">
      <c r="B218" s="34" t="str">
        <f>IF(ISNUMBER(D218)=TRUE,VLOOKUP(B222,'[1]Obračun rezultata B sektora'!$D$2:$J$51,7,0),"")</f>
        <v/>
      </c>
      <c r="C218" s="35" t="str">
        <f>VLOOKUP(B222,'[1]Obračun rezultata B sektora'!$D$2:$E$51,2,FALSE)</f>
        <v/>
      </c>
      <c r="D218" s="36" t="str">
        <f>VLOOKUP(B222,'[1]Obračun rezultata B sektora'!$D$2:$H$51,5,FALSE)</f>
        <v/>
      </c>
      <c r="E218" s="37" t="str">
        <f>IF(AND(ISNUMBER(D218)=TRUE,ISNUMBER(F218)=TRUE),VLOOKUP(B222,'[1]Obračun rezultata B sektora'!$D$2:$I$51,3,FALSE),"")</f>
        <v/>
      </c>
      <c r="F218" s="38" t="str">
        <f>VLOOKUP(B222,'[1]Obračun rezultata B sektora'!$D$2:G$51,4,FALSE)</f>
        <v/>
      </c>
      <c r="G218" s="39" t="str">
        <f>VLOOKUP(C218,'[1]Pojedinačni plasman'!$A$6:$G$155,7,FALSE)</f>
        <v/>
      </c>
      <c r="H218" s="40"/>
      <c r="I218" s="41"/>
      <c r="J218" s="33"/>
      <c r="K218" s="34"/>
      <c r="L218" s="35"/>
      <c r="M218" s="36"/>
      <c r="N218" s="37"/>
      <c r="O218" s="38"/>
      <c r="P218" s="39"/>
      <c r="Q218" s="40"/>
      <c r="R218" s="41"/>
    </row>
    <row r="219" spans="2:18" ht="15" customHeight="1" x14ac:dyDescent="0.2">
      <c r="B219" s="34" t="str">
        <f>IF(ISNUMBER(D219)=TRUE,VLOOKUP(B222,'[1]Obračun rezultata C sektora'!$D$2:$J$51,7,0),"")</f>
        <v/>
      </c>
      <c r="C219" s="35" t="str">
        <f>VLOOKUP(B222,'[1]Obračun rezultata C sektora'!$D$2:$E$51,2,FALSE)</f>
        <v/>
      </c>
      <c r="D219" s="36" t="str">
        <f>VLOOKUP(B222,'[1]Obračun rezultata C sektora'!$D$2:$H$51,5,FALSE)</f>
        <v/>
      </c>
      <c r="E219" s="37" t="str">
        <f>IF(AND(ISNUMBER(D219)=TRUE,ISNUMBER(F219)=TRUE),VLOOKUP(B222,'[1]Obračun rezultata C sektora'!$D$2:$I$51,3,FALSE),"")</f>
        <v/>
      </c>
      <c r="F219" s="38" t="str">
        <f>VLOOKUP(B222,'[1]Obračun rezultata C sektora'!$D$2:G$51,4,FALSE)</f>
        <v/>
      </c>
      <c r="G219" s="39" t="str">
        <f>VLOOKUP(C219,'[1]Pojedinačni plasman'!$A$6:$G$155,7,FALSE)</f>
        <v/>
      </c>
      <c r="H219" s="40"/>
      <c r="I219" s="41"/>
      <c r="J219" s="33"/>
      <c r="K219" s="34"/>
      <c r="L219" s="35"/>
      <c r="M219" s="36"/>
      <c r="N219" s="37"/>
      <c r="O219" s="38"/>
      <c r="P219" s="39"/>
      <c r="Q219" s="40"/>
      <c r="R219" s="41"/>
    </row>
    <row r="220" spans="2:18" ht="15" customHeight="1" x14ac:dyDescent="0.2">
      <c r="B220" s="34"/>
      <c r="C220" s="37"/>
      <c r="D220" s="36"/>
      <c r="E220" s="37"/>
      <c r="F220" s="38"/>
      <c r="G220" s="36"/>
      <c r="H220" s="40"/>
      <c r="I220" s="41"/>
      <c r="J220" s="33"/>
      <c r="K220" s="34"/>
      <c r="L220" s="37"/>
      <c r="M220" s="36"/>
      <c r="N220" s="37"/>
      <c r="O220" s="38"/>
      <c r="P220" s="36"/>
      <c r="Q220" s="40"/>
      <c r="R220" s="41"/>
    </row>
    <row r="221" spans="2:18" ht="15" customHeight="1" x14ac:dyDescent="0.2">
      <c r="B221" s="34"/>
      <c r="C221" s="37"/>
      <c r="D221" s="36"/>
      <c r="E221" s="37"/>
      <c r="F221" s="38"/>
      <c r="G221" s="36"/>
      <c r="H221" s="40"/>
      <c r="I221" s="41"/>
      <c r="J221" s="33"/>
      <c r="K221" s="34"/>
      <c r="L221" s="37"/>
      <c r="M221" s="36"/>
      <c r="N221" s="37"/>
      <c r="O221" s="38"/>
      <c r="P221" s="36"/>
      <c r="Q221" s="40"/>
      <c r="R221" s="41"/>
    </row>
    <row r="222" spans="2:18" ht="21" thickBot="1" x14ac:dyDescent="0.35">
      <c r="B222" s="42" t="str">
        <f>IF(ISNONTEXT('[1]Ekipni plasman'!$B$52)=FALSE,'[1]Ekipni plasman'!$B$52,"")</f>
        <v/>
      </c>
      <c r="C222" s="43"/>
      <c r="D222" s="44"/>
      <c r="E222" s="45" t="str">
        <f>VLOOKUP(B222,'[1]Ekipni plasman'!$B$6:$F$55,3,FALSE)</f>
        <v/>
      </c>
      <c r="F222" s="46" t="str">
        <f>VLOOKUP(B222,'[1]Ekipni plasman'!$B$6:$F$55,2,FALSE)</f>
        <v/>
      </c>
      <c r="G222" s="47"/>
      <c r="H222" s="48"/>
      <c r="I222" s="49"/>
      <c r="J222" s="8"/>
      <c r="K222" s="42"/>
      <c r="L222" s="43"/>
      <c r="M222" s="44"/>
      <c r="N222" s="52"/>
      <c r="O222" s="46"/>
      <c r="P222" s="47"/>
      <c r="Q222" s="48"/>
      <c r="R222" s="49"/>
    </row>
    <row r="223" spans="2:18" ht="12" customHeight="1" thickBot="1" x14ac:dyDescent="0.25">
      <c r="B223" s="2"/>
      <c r="D223" s="2"/>
      <c r="G223" s="2"/>
      <c r="H223" s="6"/>
      <c r="I223" s="2"/>
    </row>
    <row r="224" spans="2:18" ht="15" customHeight="1" x14ac:dyDescent="0.2">
      <c r="B224" s="25" t="str">
        <f>IF(ISNUMBER(D224)=TRUE,VLOOKUP(B229,'[1]Obračun rezultata A sektora'!$D$2:$J$51,7,0),"")</f>
        <v/>
      </c>
      <c r="C224" s="26" t="str">
        <f>VLOOKUP(B229,'[1]Obračun rezultata A sektora'!$D$2:$E$51,2,FALSE)</f>
        <v/>
      </c>
      <c r="D224" s="27" t="str">
        <f>VLOOKUP(B229,'[1]Obračun rezultata A sektora'!$D$2:$H$51,5,FALSE)</f>
        <v/>
      </c>
      <c r="E224" s="28" t="str">
        <f>IF(AND(ISNUMBER(D224)=TRUE,ISNUMBER(F224)=TRUE),VLOOKUP(B229,'[1]Obračun rezultata A sektora'!$D$2:$I$51,3,FALSE),"")</f>
        <v/>
      </c>
      <c r="F224" s="29" t="str">
        <f>VLOOKUP(B229,'[1]Obračun rezultata A sektora'!$D$2:G$51,4,FALSE)</f>
        <v/>
      </c>
      <c r="G224" s="30" t="str">
        <f>VLOOKUP(C224,'[1]Pojedinačni plasman'!$A$6:$G$155,7,FALSE)</f>
        <v/>
      </c>
      <c r="H224" s="31" t="str">
        <f>VLOOKUP(B229,'[1]Ekipni plasman'!$B$6:$F$55,5,FALSE)</f>
        <v/>
      </c>
      <c r="I224" s="32"/>
      <c r="J224" s="33"/>
      <c r="K224" s="25"/>
      <c r="L224" s="26"/>
      <c r="M224" s="27"/>
      <c r="N224" s="28"/>
      <c r="O224" s="29"/>
      <c r="P224" s="30"/>
      <c r="Q224" s="31"/>
      <c r="R224" s="32"/>
    </row>
    <row r="225" spans="2:18" ht="15" customHeight="1" x14ac:dyDescent="0.2">
      <c r="B225" s="34" t="str">
        <f>IF(ISNUMBER(D225)=TRUE,VLOOKUP(B229,'[1]Obračun rezultata B sektora'!$D$2:$J$51,7,0),"")</f>
        <v/>
      </c>
      <c r="C225" s="35" t="str">
        <f>VLOOKUP(B229,'[1]Obračun rezultata B sektora'!$D$2:$E$51,2,FALSE)</f>
        <v/>
      </c>
      <c r="D225" s="36" t="str">
        <f>VLOOKUP(B229,'[1]Obračun rezultata B sektora'!$D$2:$H$51,5,FALSE)</f>
        <v/>
      </c>
      <c r="E225" s="37" t="str">
        <f>IF(AND(ISNUMBER(D225)=TRUE,ISNUMBER(F225)=TRUE),VLOOKUP(B229,'[1]Obračun rezultata B sektora'!$D$2:$I$51,3,FALSE),"")</f>
        <v/>
      </c>
      <c r="F225" s="38" t="str">
        <f>VLOOKUP(B229,'[1]Obračun rezultata B sektora'!$D$2:G$51,4,FALSE)</f>
        <v/>
      </c>
      <c r="G225" s="39" t="str">
        <f>VLOOKUP(C225,'[1]Pojedinačni plasman'!$A$6:$G$155,7,FALSE)</f>
        <v/>
      </c>
      <c r="H225" s="40"/>
      <c r="I225" s="41"/>
      <c r="J225" s="33"/>
      <c r="K225" s="34"/>
      <c r="L225" s="35"/>
      <c r="M225" s="36"/>
      <c r="N225" s="37"/>
      <c r="O225" s="38"/>
      <c r="P225" s="39"/>
      <c r="Q225" s="40"/>
      <c r="R225" s="41"/>
    </row>
    <row r="226" spans="2:18" ht="15" customHeight="1" x14ac:dyDescent="0.2">
      <c r="B226" s="34" t="str">
        <f>IF(ISNUMBER(D226)=TRUE,VLOOKUP(B229,'[1]Obračun rezultata C sektora'!$D$2:$J$51,7,0),"")</f>
        <v/>
      </c>
      <c r="C226" s="35" t="str">
        <f>VLOOKUP(B229,'[1]Obračun rezultata C sektora'!$D$2:$E$51,2,FALSE)</f>
        <v/>
      </c>
      <c r="D226" s="36" t="str">
        <f>VLOOKUP(B229,'[1]Obračun rezultata C sektora'!$D$2:$H$51,5,FALSE)</f>
        <v/>
      </c>
      <c r="E226" s="37" t="str">
        <f>IF(AND(ISNUMBER(D226)=TRUE,ISNUMBER(F226)=TRUE),VLOOKUP(B229,'[1]Obračun rezultata C sektora'!$D$2:$I$51,3,FALSE),"")</f>
        <v/>
      </c>
      <c r="F226" s="38" t="str">
        <f>VLOOKUP(B229,'[1]Obračun rezultata C sektora'!$D$2:G$51,4,FALSE)</f>
        <v/>
      </c>
      <c r="G226" s="39" t="str">
        <f>VLOOKUP(C226,'[1]Pojedinačni plasman'!$A$6:$G$155,7,FALSE)</f>
        <v/>
      </c>
      <c r="H226" s="40"/>
      <c r="I226" s="41"/>
      <c r="J226" s="33"/>
      <c r="K226" s="34"/>
      <c r="L226" s="35"/>
      <c r="M226" s="36"/>
      <c r="N226" s="37"/>
      <c r="O226" s="38"/>
      <c r="P226" s="39"/>
      <c r="Q226" s="40"/>
      <c r="R226" s="41"/>
    </row>
    <row r="227" spans="2:18" ht="15" customHeight="1" x14ac:dyDescent="0.2">
      <c r="B227" s="34"/>
      <c r="C227" s="37"/>
      <c r="D227" s="36"/>
      <c r="E227" s="37"/>
      <c r="F227" s="38"/>
      <c r="G227" s="36"/>
      <c r="H227" s="40"/>
      <c r="I227" s="41"/>
      <c r="J227" s="33"/>
      <c r="K227" s="34"/>
      <c r="L227" s="37"/>
      <c r="M227" s="36"/>
      <c r="N227" s="37"/>
      <c r="O227" s="38"/>
      <c r="P227" s="36"/>
      <c r="Q227" s="40"/>
      <c r="R227" s="41"/>
    </row>
    <row r="228" spans="2:18" ht="15" customHeight="1" x14ac:dyDescent="0.2">
      <c r="B228" s="34"/>
      <c r="C228" s="37"/>
      <c r="D228" s="36"/>
      <c r="E228" s="37"/>
      <c r="F228" s="38"/>
      <c r="G228" s="36"/>
      <c r="H228" s="40"/>
      <c r="I228" s="41"/>
      <c r="J228" s="33"/>
      <c r="K228" s="34"/>
      <c r="L228" s="37"/>
      <c r="M228" s="36"/>
      <c r="N228" s="37"/>
      <c r="O228" s="38"/>
      <c r="P228" s="36"/>
      <c r="Q228" s="40"/>
      <c r="R228" s="41"/>
    </row>
    <row r="229" spans="2:18" ht="21" thickBot="1" x14ac:dyDescent="0.35">
      <c r="B229" s="42" t="str">
        <f>IF(ISNONTEXT('[1]Ekipni plasman'!$B$53)=FALSE,'[1]Ekipni plasman'!$B$53,"")</f>
        <v/>
      </c>
      <c r="C229" s="43"/>
      <c r="D229" s="44"/>
      <c r="E229" s="45" t="str">
        <f>VLOOKUP(B229,'[1]Ekipni plasman'!$B$6:$F$55,3,FALSE)</f>
        <v/>
      </c>
      <c r="F229" s="46" t="str">
        <f>VLOOKUP(B229,'[1]Ekipni plasman'!$B$6:$F$55,2,FALSE)</f>
        <v/>
      </c>
      <c r="G229" s="47"/>
      <c r="H229" s="48"/>
      <c r="I229" s="49"/>
      <c r="J229" s="8"/>
      <c r="K229" s="42"/>
      <c r="L229" s="43"/>
      <c r="M229" s="44"/>
      <c r="N229" s="52"/>
      <c r="O229" s="46"/>
      <c r="P229" s="47"/>
      <c r="Q229" s="48"/>
      <c r="R229" s="49"/>
    </row>
    <row r="230" spans="2:18" ht="12" customHeight="1" thickBot="1" x14ac:dyDescent="0.25">
      <c r="B230" s="2"/>
      <c r="D230" s="2"/>
      <c r="G230" s="2"/>
      <c r="H230" s="6"/>
      <c r="I230" s="2"/>
    </row>
    <row r="231" spans="2:18" ht="15" customHeight="1" x14ac:dyDescent="0.2">
      <c r="B231" s="25" t="str">
        <f>IF(ISNUMBER(D231)=TRUE,VLOOKUP(B236,'[1]Obračun rezultata A sektora'!$D$2:$J$51,7,0),"")</f>
        <v/>
      </c>
      <c r="C231" s="26" t="str">
        <f>VLOOKUP(B236,'[1]Obračun rezultata A sektora'!$D$2:$E$51,2,FALSE)</f>
        <v/>
      </c>
      <c r="D231" s="27" t="str">
        <f>VLOOKUP(B236,'[1]Obračun rezultata A sektora'!$D$2:$H$51,5,FALSE)</f>
        <v/>
      </c>
      <c r="E231" s="28" t="str">
        <f>IF(AND(ISNUMBER(D231)=TRUE,ISNUMBER(F231)=TRUE),VLOOKUP(B236,'[1]Obračun rezultata A sektora'!$D$2:$I$51,3,FALSE),"")</f>
        <v/>
      </c>
      <c r="F231" s="29" t="str">
        <f>VLOOKUP(B236,'[1]Obračun rezultata A sektora'!$D$2:G$51,4,FALSE)</f>
        <v/>
      </c>
      <c r="G231" s="30" t="str">
        <f>VLOOKUP(C231,'[1]Pojedinačni plasman'!$A$6:$G$155,7,FALSE)</f>
        <v/>
      </c>
      <c r="H231" s="31" t="str">
        <f>VLOOKUP(B236,'[1]Ekipni plasman'!$B$6:$F$55,5,FALSE)</f>
        <v/>
      </c>
      <c r="I231" s="32"/>
      <c r="J231" s="33"/>
      <c r="K231" s="25"/>
      <c r="L231" s="26"/>
      <c r="M231" s="27"/>
      <c r="N231" s="28"/>
      <c r="O231" s="29"/>
      <c r="P231" s="30"/>
      <c r="Q231" s="31"/>
      <c r="R231" s="32"/>
    </row>
    <row r="232" spans="2:18" ht="15" customHeight="1" x14ac:dyDescent="0.2">
      <c r="B232" s="34" t="str">
        <f>IF(ISNUMBER(D232)=TRUE,VLOOKUP(B236,'[1]Obračun rezultata B sektora'!$D$2:$J$51,7,0),"")</f>
        <v/>
      </c>
      <c r="C232" s="35" t="str">
        <f>VLOOKUP(B236,'[1]Obračun rezultata B sektora'!$D$2:$E$51,2,FALSE)</f>
        <v/>
      </c>
      <c r="D232" s="36" t="str">
        <f>VLOOKUP(B236,'[1]Obračun rezultata B sektora'!$D$2:$H$51,5,FALSE)</f>
        <v/>
      </c>
      <c r="E232" s="37" t="str">
        <f>IF(AND(ISNUMBER(D232)=TRUE,ISNUMBER(F232)=TRUE),VLOOKUP(B236,'[1]Obračun rezultata B sektora'!$D$2:$I$51,3,FALSE),"")</f>
        <v/>
      </c>
      <c r="F232" s="38" t="str">
        <f>VLOOKUP(B236,'[1]Obračun rezultata B sektora'!$D$2:G$51,4,FALSE)</f>
        <v/>
      </c>
      <c r="G232" s="39" t="str">
        <f>VLOOKUP(C232,'[1]Pojedinačni plasman'!$A$6:$G$155,7,FALSE)</f>
        <v/>
      </c>
      <c r="H232" s="40"/>
      <c r="I232" s="41"/>
      <c r="J232" s="33"/>
      <c r="K232" s="34"/>
      <c r="L232" s="35"/>
      <c r="M232" s="36"/>
      <c r="N232" s="37"/>
      <c r="O232" s="38"/>
      <c r="P232" s="39"/>
      <c r="Q232" s="40"/>
      <c r="R232" s="41"/>
    </row>
    <row r="233" spans="2:18" ht="15" customHeight="1" x14ac:dyDescent="0.2">
      <c r="B233" s="34" t="str">
        <f>IF(ISNUMBER(D233)=TRUE,VLOOKUP(B236,'[1]Obračun rezultata C sektora'!$D$2:$J$51,7,0),"")</f>
        <v/>
      </c>
      <c r="C233" s="35" t="str">
        <f>VLOOKUP(B236,'[1]Obračun rezultata C sektora'!$D$2:$E$51,2,FALSE)</f>
        <v/>
      </c>
      <c r="D233" s="36" t="str">
        <f>VLOOKUP(B236,'[1]Obračun rezultata C sektora'!$D$2:$H$51,5,FALSE)</f>
        <v/>
      </c>
      <c r="E233" s="37" t="str">
        <f>IF(AND(ISNUMBER(D233)=TRUE,ISNUMBER(F233)=TRUE),VLOOKUP(B236,'[1]Obračun rezultata C sektora'!$D$2:$I$51,3,FALSE),"")</f>
        <v/>
      </c>
      <c r="F233" s="38" t="str">
        <f>VLOOKUP(B236,'[1]Obračun rezultata C sektora'!$D$2:G$51,4,FALSE)</f>
        <v/>
      </c>
      <c r="G233" s="39" t="str">
        <f>VLOOKUP(C233,'[1]Pojedinačni plasman'!$A$6:$G$155,7,FALSE)</f>
        <v/>
      </c>
      <c r="H233" s="40"/>
      <c r="I233" s="41"/>
      <c r="J233" s="33"/>
      <c r="K233" s="34"/>
      <c r="L233" s="35"/>
      <c r="M233" s="36"/>
      <c r="N233" s="37"/>
      <c r="O233" s="38"/>
      <c r="P233" s="39"/>
      <c r="Q233" s="40"/>
      <c r="R233" s="41"/>
    </row>
    <row r="234" spans="2:18" ht="15" customHeight="1" x14ac:dyDescent="0.2">
      <c r="B234" s="34"/>
      <c r="C234" s="37"/>
      <c r="D234" s="36"/>
      <c r="E234" s="37"/>
      <c r="F234" s="38"/>
      <c r="G234" s="36"/>
      <c r="H234" s="40"/>
      <c r="I234" s="41"/>
      <c r="J234" s="33"/>
      <c r="K234" s="34"/>
      <c r="L234" s="37"/>
      <c r="M234" s="36"/>
      <c r="N234" s="37"/>
      <c r="O234" s="38"/>
      <c r="P234" s="36"/>
      <c r="Q234" s="40"/>
      <c r="R234" s="41"/>
    </row>
    <row r="235" spans="2:18" ht="15" customHeight="1" x14ac:dyDescent="0.2">
      <c r="B235" s="34"/>
      <c r="C235" s="37"/>
      <c r="D235" s="36"/>
      <c r="E235" s="37"/>
      <c r="F235" s="38"/>
      <c r="G235" s="36"/>
      <c r="H235" s="40"/>
      <c r="I235" s="41"/>
      <c r="J235" s="33"/>
      <c r="K235" s="34"/>
      <c r="L235" s="37"/>
      <c r="M235" s="36"/>
      <c r="N235" s="37"/>
      <c r="O235" s="38"/>
      <c r="P235" s="36"/>
      <c r="Q235" s="40"/>
      <c r="R235" s="41"/>
    </row>
    <row r="236" spans="2:18" ht="21" thickBot="1" x14ac:dyDescent="0.35">
      <c r="B236" s="42" t="str">
        <f>IF(ISNONTEXT('[1]Ekipni plasman'!$B$54)=FALSE,'[1]Ekipni plasman'!$B$54,"")</f>
        <v/>
      </c>
      <c r="C236" s="43"/>
      <c r="D236" s="44"/>
      <c r="E236" s="45" t="str">
        <f>VLOOKUP(B236,'[1]Ekipni plasman'!$B$6:$F$55,3,FALSE)</f>
        <v/>
      </c>
      <c r="F236" s="46" t="str">
        <f>VLOOKUP(B236,'[1]Ekipni plasman'!$B$6:$F$55,2,FALSE)</f>
        <v/>
      </c>
      <c r="G236" s="47"/>
      <c r="H236" s="48"/>
      <c r="I236" s="49"/>
      <c r="J236" s="8"/>
      <c r="K236" s="42"/>
      <c r="L236" s="43"/>
      <c r="M236" s="44"/>
      <c r="N236" s="52"/>
      <c r="O236" s="46"/>
      <c r="P236" s="47"/>
      <c r="Q236" s="48"/>
      <c r="R236" s="49"/>
    </row>
    <row r="237" spans="2:18" ht="12" customHeight="1" thickBot="1" x14ac:dyDescent="0.25">
      <c r="B237" s="2"/>
      <c r="D237" s="2"/>
      <c r="G237" s="2"/>
      <c r="H237" s="6"/>
      <c r="I237" s="2"/>
    </row>
    <row r="238" spans="2:18" ht="15" customHeight="1" x14ac:dyDescent="0.2">
      <c r="B238" s="25" t="str">
        <f>IF(ISNUMBER(D238)=TRUE,VLOOKUP(B243,'[1]Obračun rezultata A sektora'!$D$2:$J$51,7,0),"")</f>
        <v/>
      </c>
      <c r="C238" s="26" t="str">
        <f>VLOOKUP(B243,'[1]Obračun rezultata A sektora'!$D$2:$E$51,2,FALSE)</f>
        <v/>
      </c>
      <c r="D238" s="27" t="str">
        <f>VLOOKUP(B243,'[1]Obračun rezultata A sektora'!$D$2:$H$51,5,FALSE)</f>
        <v/>
      </c>
      <c r="E238" s="28" t="str">
        <f>IF(AND(ISNUMBER(D238)=TRUE,ISNUMBER(F238)=TRUE),VLOOKUP(B243,'[1]Obračun rezultata A sektora'!$D$2:$I$51,3,FALSE),"")</f>
        <v/>
      </c>
      <c r="F238" s="29" t="str">
        <f>VLOOKUP(B243,'[1]Obračun rezultata A sektora'!$D$2:G$51,4,FALSE)</f>
        <v/>
      </c>
      <c r="G238" s="30" t="str">
        <f>VLOOKUP(C238,'[1]Pojedinačni plasman'!$A$6:$G$155,7,FALSE)</f>
        <v/>
      </c>
      <c r="H238" s="31" t="str">
        <f>VLOOKUP(B243,'[1]Ekipni plasman'!$B$6:$F$55,5,FALSE)</f>
        <v/>
      </c>
      <c r="I238" s="32"/>
      <c r="J238" s="33"/>
      <c r="K238" s="25"/>
      <c r="L238" s="26"/>
      <c r="M238" s="27"/>
      <c r="N238" s="28"/>
      <c r="O238" s="29"/>
      <c r="P238" s="30"/>
      <c r="Q238" s="31"/>
      <c r="R238" s="32"/>
    </row>
    <row r="239" spans="2:18" ht="15" customHeight="1" x14ac:dyDescent="0.2">
      <c r="B239" s="34" t="str">
        <f>IF(ISNUMBER(D239)=TRUE,VLOOKUP(B243,'[1]Obračun rezultata B sektora'!$D$2:$J$51,7,0),"")</f>
        <v/>
      </c>
      <c r="C239" s="35" t="str">
        <f>VLOOKUP(B243,'[1]Obračun rezultata B sektora'!$D$2:$E$51,2,FALSE)</f>
        <v/>
      </c>
      <c r="D239" s="36" t="str">
        <f>VLOOKUP(B243,'[1]Obračun rezultata B sektora'!$D$2:$H$51,5,FALSE)</f>
        <v/>
      </c>
      <c r="E239" s="37" t="str">
        <f>IF(AND(ISNUMBER(D239)=TRUE,ISNUMBER(F239)=TRUE),VLOOKUP(B243,'[1]Obračun rezultata B sektora'!$D$2:$I$51,3,FALSE),"")</f>
        <v/>
      </c>
      <c r="F239" s="38" t="str">
        <f>VLOOKUP(B243,'[1]Obračun rezultata B sektora'!$D$2:G$51,4,FALSE)</f>
        <v/>
      </c>
      <c r="G239" s="39" t="str">
        <f>VLOOKUP(C239,'[1]Pojedinačni plasman'!$A$6:$G$155,7,FALSE)</f>
        <v/>
      </c>
      <c r="H239" s="40"/>
      <c r="I239" s="41"/>
      <c r="J239" s="33"/>
      <c r="K239" s="34"/>
      <c r="L239" s="35"/>
      <c r="M239" s="36"/>
      <c r="N239" s="37"/>
      <c r="O239" s="38"/>
      <c r="P239" s="39"/>
      <c r="Q239" s="40"/>
      <c r="R239" s="41"/>
    </row>
    <row r="240" spans="2:18" ht="15" customHeight="1" x14ac:dyDescent="0.2">
      <c r="B240" s="34" t="str">
        <f>IF(ISNUMBER(D240)=TRUE,VLOOKUP(B243,'[1]Obračun rezultata C sektora'!$D$2:$J$51,7,0),"")</f>
        <v/>
      </c>
      <c r="C240" s="35" t="str">
        <f>VLOOKUP(B243,'[1]Obračun rezultata C sektora'!$D$2:$E$51,2,FALSE)</f>
        <v/>
      </c>
      <c r="D240" s="36" t="str">
        <f>VLOOKUP(B243,'[1]Obračun rezultata C sektora'!$D$2:$H$51,5,FALSE)</f>
        <v/>
      </c>
      <c r="E240" s="37" t="str">
        <f>IF(AND(ISNUMBER(D240)=TRUE,ISNUMBER(F240)=TRUE),VLOOKUP(B243,'[1]Obračun rezultata C sektora'!$D$2:$I$51,3,FALSE),"")</f>
        <v/>
      </c>
      <c r="F240" s="38" t="str">
        <f>VLOOKUP(B243,'[1]Obračun rezultata C sektora'!$D$2:G$51,4,FALSE)</f>
        <v/>
      </c>
      <c r="G240" s="39" t="str">
        <f>VLOOKUP(C240,'[1]Pojedinačni plasman'!$A$6:$G$155,7,FALSE)</f>
        <v/>
      </c>
      <c r="H240" s="40"/>
      <c r="I240" s="41"/>
      <c r="J240" s="33"/>
      <c r="K240" s="34"/>
      <c r="L240" s="35"/>
      <c r="M240" s="36"/>
      <c r="N240" s="37"/>
      <c r="O240" s="38"/>
      <c r="P240" s="39"/>
      <c r="Q240" s="40"/>
      <c r="R240" s="41"/>
    </row>
    <row r="241" spans="2:18" ht="15" customHeight="1" x14ac:dyDescent="0.2">
      <c r="B241" s="34"/>
      <c r="C241" s="37"/>
      <c r="D241" s="36"/>
      <c r="E241" s="37"/>
      <c r="F241" s="38"/>
      <c r="G241" s="36"/>
      <c r="H241" s="40"/>
      <c r="I241" s="41"/>
      <c r="J241" s="33"/>
      <c r="K241" s="34"/>
      <c r="L241" s="37"/>
      <c r="M241" s="36"/>
      <c r="N241" s="37"/>
      <c r="O241" s="38"/>
      <c r="P241" s="36"/>
      <c r="Q241" s="40"/>
      <c r="R241" s="41"/>
    </row>
    <row r="242" spans="2:18" ht="15" customHeight="1" x14ac:dyDescent="0.2">
      <c r="B242" s="34"/>
      <c r="C242" s="37"/>
      <c r="D242" s="36"/>
      <c r="E242" s="37"/>
      <c r="F242" s="38"/>
      <c r="G242" s="36"/>
      <c r="H242" s="40"/>
      <c r="I242" s="41"/>
      <c r="J242" s="33"/>
      <c r="K242" s="34"/>
      <c r="L242" s="37"/>
      <c r="M242" s="36"/>
      <c r="N242" s="37"/>
      <c r="O242" s="38"/>
      <c r="P242" s="36"/>
      <c r="Q242" s="40"/>
      <c r="R242" s="41"/>
    </row>
    <row r="243" spans="2:18" ht="21" thickBot="1" x14ac:dyDescent="0.35">
      <c r="B243" s="42" t="str">
        <f>IF(ISNONTEXT('[1]Ekipni plasman'!$B$55)=FALSE,'[1]Ekipni plasman'!$B$55,"")</f>
        <v/>
      </c>
      <c r="C243" s="43"/>
      <c r="D243" s="44"/>
      <c r="E243" s="45" t="str">
        <f>VLOOKUP(B243,'[1]Ekipni plasman'!$B$6:$F$55,3,FALSE)</f>
        <v/>
      </c>
      <c r="F243" s="46" t="str">
        <f>VLOOKUP(B243,'[1]Ekipni plasman'!$B$6:$F$55,2,FALSE)</f>
        <v/>
      </c>
      <c r="G243" s="47"/>
      <c r="H243" s="48"/>
      <c r="I243" s="49"/>
      <c r="J243" s="8"/>
      <c r="K243" s="42"/>
      <c r="L243" s="43"/>
      <c r="M243" s="44"/>
      <c r="N243" s="52"/>
      <c r="O243" s="46"/>
      <c r="P243" s="47"/>
      <c r="Q243" s="48"/>
      <c r="R243" s="49"/>
    </row>
    <row r="245" spans="2:18" x14ac:dyDescent="0.2">
      <c r="B245" s="50"/>
      <c r="C245" s="50" t="s">
        <v>13</v>
      </c>
      <c r="D245" s="50"/>
      <c r="E245" s="33"/>
      <c r="G245" s="50" t="s">
        <v>14</v>
      </c>
      <c r="H245" s="50"/>
      <c r="I245" s="50"/>
      <c r="J245" s="33"/>
      <c r="K245" s="33"/>
      <c r="L245" s="50" t="s">
        <v>15</v>
      </c>
      <c r="M245" s="33"/>
      <c r="N245" s="33"/>
      <c r="P245" s="50" t="s">
        <v>16</v>
      </c>
      <c r="Q245" s="50" t="str">
        <f>IF(ISNUMBER($H$175)=TRUE,"3/3","")</f>
        <v/>
      </c>
      <c r="R245" s="33"/>
    </row>
    <row r="246" spans="2:18" x14ac:dyDescent="0.2">
      <c r="B246" s="50"/>
      <c r="C246" s="50" t="str">
        <f>IF(ISBLANK('[1]Organizacija natjecanja'!$H$20)=TRUE,"",'[1]Organizacija natjecanja'!$H$20)</f>
        <v>Jasminka Pozderec</v>
      </c>
      <c r="D246" s="50"/>
      <c r="E246" s="33"/>
      <c r="G246" s="50" t="str">
        <f>IF(ISBLANK('[1]Organizacija natjecanja'!$H$16)=TRUE,"",'[1]Organizacija natjecanja'!$H$16)</f>
        <v>Ivica Vidović</v>
      </c>
      <c r="H246" s="50"/>
      <c r="I246" s="50"/>
      <c r="J246" s="33"/>
      <c r="K246" s="33"/>
      <c r="L246" s="50" t="str">
        <f>IF(ISBLANK('[1]Organizacija natjecanja'!$H$18)=TRUE,"",'[1]Organizacija natjecanja'!$H$18)</f>
        <v>Jasminka Pozderec</v>
      </c>
      <c r="M246" s="33"/>
      <c r="N246" s="33"/>
      <c r="P246" s="33"/>
      <c r="Q246" s="33"/>
      <c r="R246" s="33"/>
    </row>
  </sheetData>
  <sheetProtection password="C7E2" sheet="1" objects="1" scenarios="1"/>
  <mergeCells count="126">
    <mergeCell ref="H238:I243"/>
    <mergeCell ref="Q238:R243"/>
    <mergeCell ref="B243:D243"/>
    <mergeCell ref="K243:M243"/>
    <mergeCell ref="H224:I229"/>
    <mergeCell ref="Q224:R229"/>
    <mergeCell ref="B229:D229"/>
    <mergeCell ref="K229:M229"/>
    <mergeCell ref="H231:I236"/>
    <mergeCell ref="Q231:R236"/>
    <mergeCell ref="B236:D236"/>
    <mergeCell ref="K236:M236"/>
    <mergeCell ref="H210:I215"/>
    <mergeCell ref="Q210:R215"/>
    <mergeCell ref="B215:D215"/>
    <mergeCell ref="K215:M215"/>
    <mergeCell ref="H217:I222"/>
    <mergeCell ref="Q217:R222"/>
    <mergeCell ref="B222:D222"/>
    <mergeCell ref="K222:M222"/>
    <mergeCell ref="H196:I201"/>
    <mergeCell ref="Q196:R201"/>
    <mergeCell ref="B201:D201"/>
    <mergeCell ref="K201:M201"/>
    <mergeCell ref="H203:I208"/>
    <mergeCell ref="Q203:R208"/>
    <mergeCell ref="B208:D208"/>
    <mergeCell ref="K208:M208"/>
    <mergeCell ref="H182:I187"/>
    <mergeCell ref="Q182:R187"/>
    <mergeCell ref="B187:D187"/>
    <mergeCell ref="K187:M187"/>
    <mergeCell ref="H189:I194"/>
    <mergeCell ref="Q189:R194"/>
    <mergeCell ref="B194:D194"/>
    <mergeCell ref="K194:M194"/>
    <mergeCell ref="H173:I173"/>
    <mergeCell ref="Q173:R173"/>
    <mergeCell ref="H175:I180"/>
    <mergeCell ref="Q175:R180"/>
    <mergeCell ref="B180:D180"/>
    <mergeCell ref="K180:M180"/>
    <mergeCell ref="H149:I154"/>
    <mergeCell ref="Q149:R154"/>
    <mergeCell ref="B154:D154"/>
    <mergeCell ref="K154:M154"/>
    <mergeCell ref="H156:I161"/>
    <mergeCell ref="Q156:R161"/>
    <mergeCell ref="B161:D161"/>
    <mergeCell ref="K161:M161"/>
    <mergeCell ref="H135:I140"/>
    <mergeCell ref="Q135:R140"/>
    <mergeCell ref="B140:D140"/>
    <mergeCell ref="K140:M140"/>
    <mergeCell ref="H142:I147"/>
    <mergeCell ref="Q142:R147"/>
    <mergeCell ref="B147:D147"/>
    <mergeCell ref="K147:M147"/>
    <mergeCell ref="H121:I126"/>
    <mergeCell ref="Q121:R126"/>
    <mergeCell ref="B126:D126"/>
    <mergeCell ref="K126:M126"/>
    <mergeCell ref="H128:I133"/>
    <mergeCell ref="Q128:R133"/>
    <mergeCell ref="B133:D133"/>
    <mergeCell ref="K133:M133"/>
    <mergeCell ref="H107:I112"/>
    <mergeCell ref="Q107:R112"/>
    <mergeCell ref="B112:D112"/>
    <mergeCell ref="K112:M112"/>
    <mergeCell ref="H114:I119"/>
    <mergeCell ref="Q114:R119"/>
    <mergeCell ref="B119:D119"/>
    <mergeCell ref="K119:M119"/>
    <mergeCell ref="H93:I98"/>
    <mergeCell ref="Q93:R98"/>
    <mergeCell ref="B98:D98"/>
    <mergeCell ref="K98:M98"/>
    <mergeCell ref="H100:I105"/>
    <mergeCell ref="Q100:R105"/>
    <mergeCell ref="B105:D105"/>
    <mergeCell ref="K105:M105"/>
    <mergeCell ref="H74:I79"/>
    <mergeCell ref="Q74:R79"/>
    <mergeCell ref="B79:D79"/>
    <mergeCell ref="K79:M79"/>
    <mergeCell ref="H91:I91"/>
    <mergeCell ref="Q91:R91"/>
    <mergeCell ref="H60:I65"/>
    <mergeCell ref="Q60:R65"/>
    <mergeCell ref="B65:D65"/>
    <mergeCell ref="K65:M65"/>
    <mergeCell ref="H67:I72"/>
    <mergeCell ref="Q67:R72"/>
    <mergeCell ref="B72:D72"/>
    <mergeCell ref="K72:M72"/>
    <mergeCell ref="H46:I51"/>
    <mergeCell ref="Q46:R51"/>
    <mergeCell ref="B51:D51"/>
    <mergeCell ref="K51:M51"/>
    <mergeCell ref="H53:I58"/>
    <mergeCell ref="Q53:R58"/>
    <mergeCell ref="B58:D58"/>
    <mergeCell ref="K58:M58"/>
    <mergeCell ref="H32:I37"/>
    <mergeCell ref="Q32:R37"/>
    <mergeCell ref="B37:D37"/>
    <mergeCell ref="K37:M37"/>
    <mergeCell ref="H39:I44"/>
    <mergeCell ref="Q39:R44"/>
    <mergeCell ref="B44:D44"/>
    <mergeCell ref="K44:M44"/>
    <mergeCell ref="H18:I23"/>
    <mergeCell ref="Q18:R23"/>
    <mergeCell ref="B23:D23"/>
    <mergeCell ref="K23:M23"/>
    <mergeCell ref="H25:I30"/>
    <mergeCell ref="Q25:R30"/>
    <mergeCell ref="B30:D30"/>
    <mergeCell ref="K30:M30"/>
    <mergeCell ref="H9:I9"/>
    <mergeCell ref="Q9:R9"/>
    <mergeCell ref="H11:I16"/>
    <mergeCell ref="Q11:R16"/>
    <mergeCell ref="B16:D16"/>
    <mergeCell ref="K16:M16"/>
  </mergeCells>
  <printOptions horizontalCentered="1" verticalCentered="1"/>
  <pageMargins left="0.62992125984251968" right="0.62992125984251968" top="0.47244094488188981" bottom="0.70866141732283472" header="4.2125984251968509" footer="0.11811023622047245"/>
  <pageSetup paperSize="9" scale="60" orientation="portrait" verticalDpi="360" r:id="rId1"/>
  <headerFooter alignWithMargins="0">
    <oddHeader>&amp;C&amp;G</oddHeader>
    <oddFooter>&amp;C&amp;"Arial,Kurziv"&amp;14&amp;YProgram za izračun rezultata i provođenje natjecanja &amp;R&amp;14&amp;D  &amp;T h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B8CD3-2E2C-4783-BFB7-8AF5152A90B4}">
  <sheetPr codeName="Sheet53">
    <tabColor indexed="11"/>
    <pageSetUpPr autoPageBreaks="0"/>
  </sheetPr>
  <dimension ref="B2:R246"/>
  <sheetViews>
    <sheetView showGridLines="0" showRowColHeaders="0" zoomScale="90" zoomScaleNormal="90" workbookViewId="0">
      <selection activeCell="P7" sqref="P7"/>
    </sheetView>
  </sheetViews>
  <sheetFormatPr defaultRowHeight="15" x14ac:dyDescent="0.2"/>
  <cols>
    <col min="1" max="1" width="6.5703125" style="2" customWidth="1"/>
    <col min="2" max="2" width="5.140625" style="1" customWidth="1"/>
    <col min="3" max="3" width="20" style="2" customWidth="1"/>
    <col min="4" max="4" width="8.5703125" style="1" customWidth="1"/>
    <col min="5" max="5" width="11.7109375" style="2" customWidth="1"/>
    <col min="6" max="6" width="8.85546875" style="3" customWidth="1"/>
    <col min="7" max="7" width="8.5703125" style="1" customWidth="1"/>
    <col min="8" max="8" width="4.28515625" style="4" customWidth="1"/>
    <col min="9" max="9" width="4.42578125" style="1" customWidth="1"/>
    <col min="10" max="10" width="4.42578125" style="2" customWidth="1"/>
    <col min="11" max="11" width="5.28515625" style="2" customWidth="1"/>
    <col min="12" max="12" width="20" style="2" customWidth="1"/>
    <col min="13" max="13" width="8.5703125" style="2" customWidth="1"/>
    <col min="14" max="14" width="11.5703125" style="2" customWidth="1"/>
    <col min="15" max="15" width="8.85546875" style="3" customWidth="1"/>
    <col min="16" max="16" width="8.5703125" style="2" customWidth="1"/>
    <col min="17" max="17" width="4.42578125" style="6" customWidth="1"/>
    <col min="18" max="18" width="4.42578125" style="2" customWidth="1"/>
    <col min="19" max="256" width="9.140625" style="2"/>
    <col min="257" max="257" width="6.5703125" style="2" customWidth="1"/>
    <col min="258" max="258" width="5.140625" style="2" customWidth="1"/>
    <col min="259" max="259" width="20" style="2" customWidth="1"/>
    <col min="260" max="260" width="8.5703125" style="2" customWidth="1"/>
    <col min="261" max="261" width="11.7109375" style="2" customWidth="1"/>
    <col min="262" max="262" width="8.85546875" style="2" customWidth="1"/>
    <col min="263" max="263" width="8.5703125" style="2" customWidth="1"/>
    <col min="264" max="264" width="4.28515625" style="2" customWidth="1"/>
    <col min="265" max="266" width="4.42578125" style="2" customWidth="1"/>
    <col min="267" max="267" width="5.28515625" style="2" customWidth="1"/>
    <col min="268" max="268" width="20" style="2" customWidth="1"/>
    <col min="269" max="269" width="8.5703125" style="2" customWidth="1"/>
    <col min="270" max="270" width="11.5703125" style="2" customWidth="1"/>
    <col min="271" max="271" width="8.85546875" style="2" customWidth="1"/>
    <col min="272" max="272" width="8.5703125" style="2" customWidth="1"/>
    <col min="273" max="274" width="4.42578125" style="2" customWidth="1"/>
    <col min="275" max="512" width="9.140625" style="2"/>
    <col min="513" max="513" width="6.5703125" style="2" customWidth="1"/>
    <col min="514" max="514" width="5.140625" style="2" customWidth="1"/>
    <col min="515" max="515" width="20" style="2" customWidth="1"/>
    <col min="516" max="516" width="8.5703125" style="2" customWidth="1"/>
    <col min="517" max="517" width="11.7109375" style="2" customWidth="1"/>
    <col min="518" max="518" width="8.85546875" style="2" customWidth="1"/>
    <col min="519" max="519" width="8.5703125" style="2" customWidth="1"/>
    <col min="520" max="520" width="4.28515625" style="2" customWidth="1"/>
    <col min="521" max="522" width="4.42578125" style="2" customWidth="1"/>
    <col min="523" max="523" width="5.28515625" style="2" customWidth="1"/>
    <col min="524" max="524" width="20" style="2" customWidth="1"/>
    <col min="525" max="525" width="8.5703125" style="2" customWidth="1"/>
    <col min="526" max="526" width="11.5703125" style="2" customWidth="1"/>
    <col min="527" max="527" width="8.85546875" style="2" customWidth="1"/>
    <col min="528" max="528" width="8.5703125" style="2" customWidth="1"/>
    <col min="529" max="530" width="4.42578125" style="2" customWidth="1"/>
    <col min="531" max="768" width="9.140625" style="2"/>
    <col min="769" max="769" width="6.5703125" style="2" customWidth="1"/>
    <col min="770" max="770" width="5.140625" style="2" customWidth="1"/>
    <col min="771" max="771" width="20" style="2" customWidth="1"/>
    <col min="772" max="772" width="8.5703125" style="2" customWidth="1"/>
    <col min="773" max="773" width="11.7109375" style="2" customWidth="1"/>
    <col min="774" max="774" width="8.85546875" style="2" customWidth="1"/>
    <col min="775" max="775" width="8.5703125" style="2" customWidth="1"/>
    <col min="776" max="776" width="4.28515625" style="2" customWidth="1"/>
    <col min="777" max="778" width="4.42578125" style="2" customWidth="1"/>
    <col min="779" max="779" width="5.28515625" style="2" customWidth="1"/>
    <col min="780" max="780" width="20" style="2" customWidth="1"/>
    <col min="781" max="781" width="8.5703125" style="2" customWidth="1"/>
    <col min="782" max="782" width="11.5703125" style="2" customWidth="1"/>
    <col min="783" max="783" width="8.85546875" style="2" customWidth="1"/>
    <col min="784" max="784" width="8.5703125" style="2" customWidth="1"/>
    <col min="785" max="786" width="4.42578125" style="2" customWidth="1"/>
    <col min="787" max="1024" width="9.140625" style="2"/>
    <col min="1025" max="1025" width="6.5703125" style="2" customWidth="1"/>
    <col min="1026" max="1026" width="5.140625" style="2" customWidth="1"/>
    <col min="1027" max="1027" width="20" style="2" customWidth="1"/>
    <col min="1028" max="1028" width="8.5703125" style="2" customWidth="1"/>
    <col min="1029" max="1029" width="11.7109375" style="2" customWidth="1"/>
    <col min="1030" max="1030" width="8.85546875" style="2" customWidth="1"/>
    <col min="1031" max="1031" width="8.5703125" style="2" customWidth="1"/>
    <col min="1032" max="1032" width="4.28515625" style="2" customWidth="1"/>
    <col min="1033" max="1034" width="4.42578125" style="2" customWidth="1"/>
    <col min="1035" max="1035" width="5.28515625" style="2" customWidth="1"/>
    <col min="1036" max="1036" width="20" style="2" customWidth="1"/>
    <col min="1037" max="1037" width="8.5703125" style="2" customWidth="1"/>
    <col min="1038" max="1038" width="11.5703125" style="2" customWidth="1"/>
    <col min="1039" max="1039" width="8.85546875" style="2" customWidth="1"/>
    <col min="1040" max="1040" width="8.5703125" style="2" customWidth="1"/>
    <col min="1041" max="1042" width="4.42578125" style="2" customWidth="1"/>
    <col min="1043" max="1280" width="9.140625" style="2"/>
    <col min="1281" max="1281" width="6.5703125" style="2" customWidth="1"/>
    <col min="1282" max="1282" width="5.140625" style="2" customWidth="1"/>
    <col min="1283" max="1283" width="20" style="2" customWidth="1"/>
    <col min="1284" max="1284" width="8.5703125" style="2" customWidth="1"/>
    <col min="1285" max="1285" width="11.7109375" style="2" customWidth="1"/>
    <col min="1286" max="1286" width="8.85546875" style="2" customWidth="1"/>
    <col min="1287" max="1287" width="8.5703125" style="2" customWidth="1"/>
    <col min="1288" max="1288" width="4.28515625" style="2" customWidth="1"/>
    <col min="1289" max="1290" width="4.42578125" style="2" customWidth="1"/>
    <col min="1291" max="1291" width="5.28515625" style="2" customWidth="1"/>
    <col min="1292" max="1292" width="20" style="2" customWidth="1"/>
    <col min="1293" max="1293" width="8.5703125" style="2" customWidth="1"/>
    <col min="1294" max="1294" width="11.5703125" style="2" customWidth="1"/>
    <col min="1295" max="1295" width="8.85546875" style="2" customWidth="1"/>
    <col min="1296" max="1296" width="8.5703125" style="2" customWidth="1"/>
    <col min="1297" max="1298" width="4.42578125" style="2" customWidth="1"/>
    <col min="1299" max="1536" width="9.140625" style="2"/>
    <col min="1537" max="1537" width="6.5703125" style="2" customWidth="1"/>
    <col min="1538" max="1538" width="5.140625" style="2" customWidth="1"/>
    <col min="1539" max="1539" width="20" style="2" customWidth="1"/>
    <col min="1540" max="1540" width="8.5703125" style="2" customWidth="1"/>
    <col min="1541" max="1541" width="11.7109375" style="2" customWidth="1"/>
    <col min="1542" max="1542" width="8.85546875" style="2" customWidth="1"/>
    <col min="1543" max="1543" width="8.5703125" style="2" customWidth="1"/>
    <col min="1544" max="1544" width="4.28515625" style="2" customWidth="1"/>
    <col min="1545" max="1546" width="4.42578125" style="2" customWidth="1"/>
    <col min="1547" max="1547" width="5.28515625" style="2" customWidth="1"/>
    <col min="1548" max="1548" width="20" style="2" customWidth="1"/>
    <col min="1549" max="1549" width="8.5703125" style="2" customWidth="1"/>
    <col min="1550" max="1550" width="11.5703125" style="2" customWidth="1"/>
    <col min="1551" max="1551" width="8.85546875" style="2" customWidth="1"/>
    <col min="1552" max="1552" width="8.5703125" style="2" customWidth="1"/>
    <col min="1553" max="1554" width="4.42578125" style="2" customWidth="1"/>
    <col min="1555" max="1792" width="9.140625" style="2"/>
    <col min="1793" max="1793" width="6.5703125" style="2" customWidth="1"/>
    <col min="1794" max="1794" width="5.140625" style="2" customWidth="1"/>
    <col min="1795" max="1795" width="20" style="2" customWidth="1"/>
    <col min="1796" max="1796" width="8.5703125" style="2" customWidth="1"/>
    <col min="1797" max="1797" width="11.7109375" style="2" customWidth="1"/>
    <col min="1798" max="1798" width="8.85546875" style="2" customWidth="1"/>
    <col min="1799" max="1799" width="8.5703125" style="2" customWidth="1"/>
    <col min="1800" max="1800" width="4.28515625" style="2" customWidth="1"/>
    <col min="1801" max="1802" width="4.42578125" style="2" customWidth="1"/>
    <col min="1803" max="1803" width="5.28515625" style="2" customWidth="1"/>
    <col min="1804" max="1804" width="20" style="2" customWidth="1"/>
    <col min="1805" max="1805" width="8.5703125" style="2" customWidth="1"/>
    <col min="1806" max="1806" width="11.5703125" style="2" customWidth="1"/>
    <col min="1807" max="1807" width="8.85546875" style="2" customWidth="1"/>
    <col min="1808" max="1808" width="8.5703125" style="2" customWidth="1"/>
    <col min="1809" max="1810" width="4.42578125" style="2" customWidth="1"/>
    <col min="1811" max="2048" width="9.140625" style="2"/>
    <col min="2049" max="2049" width="6.5703125" style="2" customWidth="1"/>
    <col min="2050" max="2050" width="5.140625" style="2" customWidth="1"/>
    <col min="2051" max="2051" width="20" style="2" customWidth="1"/>
    <col min="2052" max="2052" width="8.5703125" style="2" customWidth="1"/>
    <col min="2053" max="2053" width="11.7109375" style="2" customWidth="1"/>
    <col min="2054" max="2054" width="8.85546875" style="2" customWidth="1"/>
    <col min="2055" max="2055" width="8.5703125" style="2" customWidth="1"/>
    <col min="2056" max="2056" width="4.28515625" style="2" customWidth="1"/>
    <col min="2057" max="2058" width="4.42578125" style="2" customWidth="1"/>
    <col min="2059" max="2059" width="5.28515625" style="2" customWidth="1"/>
    <col min="2060" max="2060" width="20" style="2" customWidth="1"/>
    <col min="2061" max="2061" width="8.5703125" style="2" customWidth="1"/>
    <col min="2062" max="2062" width="11.5703125" style="2" customWidth="1"/>
    <col min="2063" max="2063" width="8.85546875" style="2" customWidth="1"/>
    <col min="2064" max="2064" width="8.5703125" style="2" customWidth="1"/>
    <col min="2065" max="2066" width="4.42578125" style="2" customWidth="1"/>
    <col min="2067" max="2304" width="9.140625" style="2"/>
    <col min="2305" max="2305" width="6.5703125" style="2" customWidth="1"/>
    <col min="2306" max="2306" width="5.140625" style="2" customWidth="1"/>
    <col min="2307" max="2307" width="20" style="2" customWidth="1"/>
    <col min="2308" max="2308" width="8.5703125" style="2" customWidth="1"/>
    <col min="2309" max="2309" width="11.7109375" style="2" customWidth="1"/>
    <col min="2310" max="2310" width="8.85546875" style="2" customWidth="1"/>
    <col min="2311" max="2311" width="8.5703125" style="2" customWidth="1"/>
    <col min="2312" max="2312" width="4.28515625" style="2" customWidth="1"/>
    <col min="2313" max="2314" width="4.42578125" style="2" customWidth="1"/>
    <col min="2315" max="2315" width="5.28515625" style="2" customWidth="1"/>
    <col min="2316" max="2316" width="20" style="2" customWidth="1"/>
    <col min="2317" max="2317" width="8.5703125" style="2" customWidth="1"/>
    <col min="2318" max="2318" width="11.5703125" style="2" customWidth="1"/>
    <col min="2319" max="2319" width="8.85546875" style="2" customWidth="1"/>
    <col min="2320" max="2320" width="8.5703125" style="2" customWidth="1"/>
    <col min="2321" max="2322" width="4.42578125" style="2" customWidth="1"/>
    <col min="2323" max="2560" width="9.140625" style="2"/>
    <col min="2561" max="2561" width="6.5703125" style="2" customWidth="1"/>
    <col min="2562" max="2562" width="5.140625" style="2" customWidth="1"/>
    <col min="2563" max="2563" width="20" style="2" customWidth="1"/>
    <col min="2564" max="2564" width="8.5703125" style="2" customWidth="1"/>
    <col min="2565" max="2565" width="11.7109375" style="2" customWidth="1"/>
    <col min="2566" max="2566" width="8.85546875" style="2" customWidth="1"/>
    <col min="2567" max="2567" width="8.5703125" style="2" customWidth="1"/>
    <col min="2568" max="2568" width="4.28515625" style="2" customWidth="1"/>
    <col min="2569" max="2570" width="4.42578125" style="2" customWidth="1"/>
    <col min="2571" max="2571" width="5.28515625" style="2" customWidth="1"/>
    <col min="2572" max="2572" width="20" style="2" customWidth="1"/>
    <col min="2573" max="2573" width="8.5703125" style="2" customWidth="1"/>
    <col min="2574" max="2574" width="11.5703125" style="2" customWidth="1"/>
    <col min="2575" max="2575" width="8.85546875" style="2" customWidth="1"/>
    <col min="2576" max="2576" width="8.5703125" style="2" customWidth="1"/>
    <col min="2577" max="2578" width="4.42578125" style="2" customWidth="1"/>
    <col min="2579" max="2816" width="9.140625" style="2"/>
    <col min="2817" max="2817" width="6.5703125" style="2" customWidth="1"/>
    <col min="2818" max="2818" width="5.140625" style="2" customWidth="1"/>
    <col min="2819" max="2819" width="20" style="2" customWidth="1"/>
    <col min="2820" max="2820" width="8.5703125" style="2" customWidth="1"/>
    <col min="2821" max="2821" width="11.7109375" style="2" customWidth="1"/>
    <col min="2822" max="2822" width="8.85546875" style="2" customWidth="1"/>
    <col min="2823" max="2823" width="8.5703125" style="2" customWidth="1"/>
    <col min="2824" max="2824" width="4.28515625" style="2" customWidth="1"/>
    <col min="2825" max="2826" width="4.42578125" style="2" customWidth="1"/>
    <col min="2827" max="2827" width="5.28515625" style="2" customWidth="1"/>
    <col min="2828" max="2828" width="20" style="2" customWidth="1"/>
    <col min="2829" max="2829" width="8.5703125" style="2" customWidth="1"/>
    <col min="2830" max="2830" width="11.5703125" style="2" customWidth="1"/>
    <col min="2831" max="2831" width="8.85546875" style="2" customWidth="1"/>
    <col min="2832" max="2832" width="8.5703125" style="2" customWidth="1"/>
    <col min="2833" max="2834" width="4.42578125" style="2" customWidth="1"/>
    <col min="2835" max="3072" width="9.140625" style="2"/>
    <col min="3073" max="3073" width="6.5703125" style="2" customWidth="1"/>
    <col min="3074" max="3074" width="5.140625" style="2" customWidth="1"/>
    <col min="3075" max="3075" width="20" style="2" customWidth="1"/>
    <col min="3076" max="3076" width="8.5703125" style="2" customWidth="1"/>
    <col min="3077" max="3077" width="11.7109375" style="2" customWidth="1"/>
    <col min="3078" max="3078" width="8.85546875" style="2" customWidth="1"/>
    <col min="3079" max="3079" width="8.5703125" style="2" customWidth="1"/>
    <col min="3080" max="3080" width="4.28515625" style="2" customWidth="1"/>
    <col min="3081" max="3082" width="4.42578125" style="2" customWidth="1"/>
    <col min="3083" max="3083" width="5.28515625" style="2" customWidth="1"/>
    <col min="3084" max="3084" width="20" style="2" customWidth="1"/>
    <col min="3085" max="3085" width="8.5703125" style="2" customWidth="1"/>
    <col min="3086" max="3086" width="11.5703125" style="2" customWidth="1"/>
    <col min="3087" max="3087" width="8.85546875" style="2" customWidth="1"/>
    <col min="3088" max="3088" width="8.5703125" style="2" customWidth="1"/>
    <col min="3089" max="3090" width="4.42578125" style="2" customWidth="1"/>
    <col min="3091" max="3328" width="9.140625" style="2"/>
    <col min="3329" max="3329" width="6.5703125" style="2" customWidth="1"/>
    <col min="3330" max="3330" width="5.140625" style="2" customWidth="1"/>
    <col min="3331" max="3331" width="20" style="2" customWidth="1"/>
    <col min="3332" max="3332" width="8.5703125" style="2" customWidth="1"/>
    <col min="3333" max="3333" width="11.7109375" style="2" customWidth="1"/>
    <col min="3334" max="3334" width="8.85546875" style="2" customWidth="1"/>
    <col min="3335" max="3335" width="8.5703125" style="2" customWidth="1"/>
    <col min="3336" max="3336" width="4.28515625" style="2" customWidth="1"/>
    <col min="3337" max="3338" width="4.42578125" style="2" customWidth="1"/>
    <col min="3339" max="3339" width="5.28515625" style="2" customWidth="1"/>
    <col min="3340" max="3340" width="20" style="2" customWidth="1"/>
    <col min="3341" max="3341" width="8.5703125" style="2" customWidth="1"/>
    <col min="3342" max="3342" width="11.5703125" style="2" customWidth="1"/>
    <col min="3343" max="3343" width="8.85546875" style="2" customWidth="1"/>
    <col min="3344" max="3344" width="8.5703125" style="2" customWidth="1"/>
    <col min="3345" max="3346" width="4.42578125" style="2" customWidth="1"/>
    <col min="3347" max="3584" width="9.140625" style="2"/>
    <col min="3585" max="3585" width="6.5703125" style="2" customWidth="1"/>
    <col min="3586" max="3586" width="5.140625" style="2" customWidth="1"/>
    <col min="3587" max="3587" width="20" style="2" customWidth="1"/>
    <col min="3588" max="3588" width="8.5703125" style="2" customWidth="1"/>
    <col min="3589" max="3589" width="11.7109375" style="2" customWidth="1"/>
    <col min="3590" max="3590" width="8.85546875" style="2" customWidth="1"/>
    <col min="3591" max="3591" width="8.5703125" style="2" customWidth="1"/>
    <col min="3592" max="3592" width="4.28515625" style="2" customWidth="1"/>
    <col min="3593" max="3594" width="4.42578125" style="2" customWidth="1"/>
    <col min="3595" max="3595" width="5.28515625" style="2" customWidth="1"/>
    <col min="3596" max="3596" width="20" style="2" customWidth="1"/>
    <col min="3597" max="3597" width="8.5703125" style="2" customWidth="1"/>
    <col min="3598" max="3598" width="11.5703125" style="2" customWidth="1"/>
    <col min="3599" max="3599" width="8.85546875" style="2" customWidth="1"/>
    <col min="3600" max="3600" width="8.5703125" style="2" customWidth="1"/>
    <col min="3601" max="3602" width="4.42578125" style="2" customWidth="1"/>
    <col min="3603" max="3840" width="9.140625" style="2"/>
    <col min="3841" max="3841" width="6.5703125" style="2" customWidth="1"/>
    <col min="3842" max="3842" width="5.140625" style="2" customWidth="1"/>
    <col min="3843" max="3843" width="20" style="2" customWidth="1"/>
    <col min="3844" max="3844" width="8.5703125" style="2" customWidth="1"/>
    <col min="3845" max="3845" width="11.7109375" style="2" customWidth="1"/>
    <col min="3846" max="3846" width="8.85546875" style="2" customWidth="1"/>
    <col min="3847" max="3847" width="8.5703125" style="2" customWidth="1"/>
    <col min="3848" max="3848" width="4.28515625" style="2" customWidth="1"/>
    <col min="3849" max="3850" width="4.42578125" style="2" customWidth="1"/>
    <col min="3851" max="3851" width="5.28515625" style="2" customWidth="1"/>
    <col min="3852" max="3852" width="20" style="2" customWidth="1"/>
    <col min="3853" max="3853" width="8.5703125" style="2" customWidth="1"/>
    <col min="3854" max="3854" width="11.5703125" style="2" customWidth="1"/>
    <col min="3855" max="3855" width="8.85546875" style="2" customWidth="1"/>
    <col min="3856" max="3856" width="8.5703125" style="2" customWidth="1"/>
    <col min="3857" max="3858" width="4.42578125" style="2" customWidth="1"/>
    <col min="3859" max="4096" width="9.140625" style="2"/>
    <col min="4097" max="4097" width="6.5703125" style="2" customWidth="1"/>
    <col min="4098" max="4098" width="5.140625" style="2" customWidth="1"/>
    <col min="4099" max="4099" width="20" style="2" customWidth="1"/>
    <col min="4100" max="4100" width="8.5703125" style="2" customWidth="1"/>
    <col min="4101" max="4101" width="11.7109375" style="2" customWidth="1"/>
    <col min="4102" max="4102" width="8.85546875" style="2" customWidth="1"/>
    <col min="4103" max="4103" width="8.5703125" style="2" customWidth="1"/>
    <col min="4104" max="4104" width="4.28515625" style="2" customWidth="1"/>
    <col min="4105" max="4106" width="4.42578125" style="2" customWidth="1"/>
    <col min="4107" max="4107" width="5.28515625" style="2" customWidth="1"/>
    <col min="4108" max="4108" width="20" style="2" customWidth="1"/>
    <col min="4109" max="4109" width="8.5703125" style="2" customWidth="1"/>
    <col min="4110" max="4110" width="11.5703125" style="2" customWidth="1"/>
    <col min="4111" max="4111" width="8.85546875" style="2" customWidth="1"/>
    <col min="4112" max="4112" width="8.5703125" style="2" customWidth="1"/>
    <col min="4113" max="4114" width="4.42578125" style="2" customWidth="1"/>
    <col min="4115" max="4352" width="9.140625" style="2"/>
    <col min="4353" max="4353" width="6.5703125" style="2" customWidth="1"/>
    <col min="4354" max="4354" width="5.140625" style="2" customWidth="1"/>
    <col min="4355" max="4355" width="20" style="2" customWidth="1"/>
    <col min="4356" max="4356" width="8.5703125" style="2" customWidth="1"/>
    <col min="4357" max="4357" width="11.7109375" style="2" customWidth="1"/>
    <col min="4358" max="4358" width="8.85546875" style="2" customWidth="1"/>
    <col min="4359" max="4359" width="8.5703125" style="2" customWidth="1"/>
    <col min="4360" max="4360" width="4.28515625" style="2" customWidth="1"/>
    <col min="4361" max="4362" width="4.42578125" style="2" customWidth="1"/>
    <col min="4363" max="4363" width="5.28515625" style="2" customWidth="1"/>
    <col min="4364" max="4364" width="20" style="2" customWidth="1"/>
    <col min="4365" max="4365" width="8.5703125" style="2" customWidth="1"/>
    <col min="4366" max="4366" width="11.5703125" style="2" customWidth="1"/>
    <col min="4367" max="4367" width="8.85546875" style="2" customWidth="1"/>
    <col min="4368" max="4368" width="8.5703125" style="2" customWidth="1"/>
    <col min="4369" max="4370" width="4.42578125" style="2" customWidth="1"/>
    <col min="4371" max="4608" width="9.140625" style="2"/>
    <col min="4609" max="4609" width="6.5703125" style="2" customWidth="1"/>
    <col min="4610" max="4610" width="5.140625" style="2" customWidth="1"/>
    <col min="4611" max="4611" width="20" style="2" customWidth="1"/>
    <col min="4612" max="4612" width="8.5703125" style="2" customWidth="1"/>
    <col min="4613" max="4613" width="11.7109375" style="2" customWidth="1"/>
    <col min="4614" max="4614" width="8.85546875" style="2" customWidth="1"/>
    <col min="4615" max="4615" width="8.5703125" style="2" customWidth="1"/>
    <col min="4616" max="4616" width="4.28515625" style="2" customWidth="1"/>
    <col min="4617" max="4618" width="4.42578125" style="2" customWidth="1"/>
    <col min="4619" max="4619" width="5.28515625" style="2" customWidth="1"/>
    <col min="4620" max="4620" width="20" style="2" customWidth="1"/>
    <col min="4621" max="4621" width="8.5703125" style="2" customWidth="1"/>
    <col min="4622" max="4622" width="11.5703125" style="2" customWidth="1"/>
    <col min="4623" max="4623" width="8.85546875" style="2" customWidth="1"/>
    <col min="4624" max="4624" width="8.5703125" style="2" customWidth="1"/>
    <col min="4625" max="4626" width="4.42578125" style="2" customWidth="1"/>
    <col min="4627" max="4864" width="9.140625" style="2"/>
    <col min="4865" max="4865" width="6.5703125" style="2" customWidth="1"/>
    <col min="4866" max="4866" width="5.140625" style="2" customWidth="1"/>
    <col min="4867" max="4867" width="20" style="2" customWidth="1"/>
    <col min="4868" max="4868" width="8.5703125" style="2" customWidth="1"/>
    <col min="4869" max="4869" width="11.7109375" style="2" customWidth="1"/>
    <col min="4870" max="4870" width="8.85546875" style="2" customWidth="1"/>
    <col min="4871" max="4871" width="8.5703125" style="2" customWidth="1"/>
    <col min="4872" max="4872" width="4.28515625" style="2" customWidth="1"/>
    <col min="4873" max="4874" width="4.42578125" style="2" customWidth="1"/>
    <col min="4875" max="4875" width="5.28515625" style="2" customWidth="1"/>
    <col min="4876" max="4876" width="20" style="2" customWidth="1"/>
    <col min="4877" max="4877" width="8.5703125" style="2" customWidth="1"/>
    <col min="4878" max="4878" width="11.5703125" style="2" customWidth="1"/>
    <col min="4879" max="4879" width="8.85546875" style="2" customWidth="1"/>
    <col min="4880" max="4880" width="8.5703125" style="2" customWidth="1"/>
    <col min="4881" max="4882" width="4.42578125" style="2" customWidth="1"/>
    <col min="4883" max="5120" width="9.140625" style="2"/>
    <col min="5121" max="5121" width="6.5703125" style="2" customWidth="1"/>
    <col min="5122" max="5122" width="5.140625" style="2" customWidth="1"/>
    <col min="5123" max="5123" width="20" style="2" customWidth="1"/>
    <col min="5124" max="5124" width="8.5703125" style="2" customWidth="1"/>
    <col min="5125" max="5125" width="11.7109375" style="2" customWidth="1"/>
    <col min="5126" max="5126" width="8.85546875" style="2" customWidth="1"/>
    <col min="5127" max="5127" width="8.5703125" style="2" customWidth="1"/>
    <col min="5128" max="5128" width="4.28515625" style="2" customWidth="1"/>
    <col min="5129" max="5130" width="4.42578125" style="2" customWidth="1"/>
    <col min="5131" max="5131" width="5.28515625" style="2" customWidth="1"/>
    <col min="5132" max="5132" width="20" style="2" customWidth="1"/>
    <col min="5133" max="5133" width="8.5703125" style="2" customWidth="1"/>
    <col min="5134" max="5134" width="11.5703125" style="2" customWidth="1"/>
    <col min="5135" max="5135" width="8.85546875" style="2" customWidth="1"/>
    <col min="5136" max="5136" width="8.5703125" style="2" customWidth="1"/>
    <col min="5137" max="5138" width="4.42578125" style="2" customWidth="1"/>
    <col min="5139" max="5376" width="9.140625" style="2"/>
    <col min="5377" max="5377" width="6.5703125" style="2" customWidth="1"/>
    <col min="5378" max="5378" width="5.140625" style="2" customWidth="1"/>
    <col min="5379" max="5379" width="20" style="2" customWidth="1"/>
    <col min="5380" max="5380" width="8.5703125" style="2" customWidth="1"/>
    <col min="5381" max="5381" width="11.7109375" style="2" customWidth="1"/>
    <col min="5382" max="5382" width="8.85546875" style="2" customWidth="1"/>
    <col min="5383" max="5383" width="8.5703125" style="2" customWidth="1"/>
    <col min="5384" max="5384" width="4.28515625" style="2" customWidth="1"/>
    <col min="5385" max="5386" width="4.42578125" style="2" customWidth="1"/>
    <col min="5387" max="5387" width="5.28515625" style="2" customWidth="1"/>
    <col min="5388" max="5388" width="20" style="2" customWidth="1"/>
    <col min="5389" max="5389" width="8.5703125" style="2" customWidth="1"/>
    <col min="5390" max="5390" width="11.5703125" style="2" customWidth="1"/>
    <col min="5391" max="5391" width="8.85546875" style="2" customWidth="1"/>
    <col min="5392" max="5392" width="8.5703125" style="2" customWidth="1"/>
    <col min="5393" max="5394" width="4.42578125" style="2" customWidth="1"/>
    <col min="5395" max="5632" width="9.140625" style="2"/>
    <col min="5633" max="5633" width="6.5703125" style="2" customWidth="1"/>
    <col min="5634" max="5634" width="5.140625" style="2" customWidth="1"/>
    <col min="5635" max="5635" width="20" style="2" customWidth="1"/>
    <col min="5636" max="5636" width="8.5703125" style="2" customWidth="1"/>
    <col min="5637" max="5637" width="11.7109375" style="2" customWidth="1"/>
    <col min="5638" max="5638" width="8.85546875" style="2" customWidth="1"/>
    <col min="5639" max="5639" width="8.5703125" style="2" customWidth="1"/>
    <col min="5640" max="5640" width="4.28515625" style="2" customWidth="1"/>
    <col min="5641" max="5642" width="4.42578125" style="2" customWidth="1"/>
    <col min="5643" max="5643" width="5.28515625" style="2" customWidth="1"/>
    <col min="5644" max="5644" width="20" style="2" customWidth="1"/>
    <col min="5645" max="5645" width="8.5703125" style="2" customWidth="1"/>
    <col min="5646" max="5646" width="11.5703125" style="2" customWidth="1"/>
    <col min="5647" max="5647" width="8.85546875" style="2" customWidth="1"/>
    <col min="5648" max="5648" width="8.5703125" style="2" customWidth="1"/>
    <col min="5649" max="5650" width="4.42578125" style="2" customWidth="1"/>
    <col min="5651" max="5888" width="9.140625" style="2"/>
    <col min="5889" max="5889" width="6.5703125" style="2" customWidth="1"/>
    <col min="5890" max="5890" width="5.140625" style="2" customWidth="1"/>
    <col min="5891" max="5891" width="20" style="2" customWidth="1"/>
    <col min="5892" max="5892" width="8.5703125" style="2" customWidth="1"/>
    <col min="5893" max="5893" width="11.7109375" style="2" customWidth="1"/>
    <col min="5894" max="5894" width="8.85546875" style="2" customWidth="1"/>
    <col min="5895" max="5895" width="8.5703125" style="2" customWidth="1"/>
    <col min="5896" max="5896" width="4.28515625" style="2" customWidth="1"/>
    <col min="5897" max="5898" width="4.42578125" style="2" customWidth="1"/>
    <col min="5899" max="5899" width="5.28515625" style="2" customWidth="1"/>
    <col min="5900" max="5900" width="20" style="2" customWidth="1"/>
    <col min="5901" max="5901" width="8.5703125" style="2" customWidth="1"/>
    <col min="5902" max="5902" width="11.5703125" style="2" customWidth="1"/>
    <col min="5903" max="5903" width="8.85546875" style="2" customWidth="1"/>
    <col min="5904" max="5904" width="8.5703125" style="2" customWidth="1"/>
    <col min="5905" max="5906" width="4.42578125" style="2" customWidth="1"/>
    <col min="5907" max="6144" width="9.140625" style="2"/>
    <col min="6145" max="6145" width="6.5703125" style="2" customWidth="1"/>
    <col min="6146" max="6146" width="5.140625" style="2" customWidth="1"/>
    <col min="6147" max="6147" width="20" style="2" customWidth="1"/>
    <col min="6148" max="6148" width="8.5703125" style="2" customWidth="1"/>
    <col min="6149" max="6149" width="11.7109375" style="2" customWidth="1"/>
    <col min="6150" max="6150" width="8.85546875" style="2" customWidth="1"/>
    <col min="6151" max="6151" width="8.5703125" style="2" customWidth="1"/>
    <col min="6152" max="6152" width="4.28515625" style="2" customWidth="1"/>
    <col min="6153" max="6154" width="4.42578125" style="2" customWidth="1"/>
    <col min="6155" max="6155" width="5.28515625" style="2" customWidth="1"/>
    <col min="6156" max="6156" width="20" style="2" customWidth="1"/>
    <col min="6157" max="6157" width="8.5703125" style="2" customWidth="1"/>
    <col min="6158" max="6158" width="11.5703125" style="2" customWidth="1"/>
    <col min="6159" max="6159" width="8.85546875" style="2" customWidth="1"/>
    <col min="6160" max="6160" width="8.5703125" style="2" customWidth="1"/>
    <col min="6161" max="6162" width="4.42578125" style="2" customWidth="1"/>
    <col min="6163" max="6400" width="9.140625" style="2"/>
    <col min="6401" max="6401" width="6.5703125" style="2" customWidth="1"/>
    <col min="6402" max="6402" width="5.140625" style="2" customWidth="1"/>
    <col min="6403" max="6403" width="20" style="2" customWidth="1"/>
    <col min="6404" max="6404" width="8.5703125" style="2" customWidth="1"/>
    <col min="6405" max="6405" width="11.7109375" style="2" customWidth="1"/>
    <col min="6406" max="6406" width="8.85546875" style="2" customWidth="1"/>
    <col min="6407" max="6407" width="8.5703125" style="2" customWidth="1"/>
    <col min="6408" max="6408" width="4.28515625" style="2" customWidth="1"/>
    <col min="6409" max="6410" width="4.42578125" style="2" customWidth="1"/>
    <col min="6411" max="6411" width="5.28515625" style="2" customWidth="1"/>
    <col min="6412" max="6412" width="20" style="2" customWidth="1"/>
    <col min="6413" max="6413" width="8.5703125" style="2" customWidth="1"/>
    <col min="6414" max="6414" width="11.5703125" style="2" customWidth="1"/>
    <col min="6415" max="6415" width="8.85546875" style="2" customWidth="1"/>
    <col min="6416" max="6416" width="8.5703125" style="2" customWidth="1"/>
    <col min="6417" max="6418" width="4.42578125" style="2" customWidth="1"/>
    <col min="6419" max="6656" width="9.140625" style="2"/>
    <col min="6657" max="6657" width="6.5703125" style="2" customWidth="1"/>
    <col min="6658" max="6658" width="5.140625" style="2" customWidth="1"/>
    <col min="6659" max="6659" width="20" style="2" customWidth="1"/>
    <col min="6660" max="6660" width="8.5703125" style="2" customWidth="1"/>
    <col min="6661" max="6661" width="11.7109375" style="2" customWidth="1"/>
    <col min="6662" max="6662" width="8.85546875" style="2" customWidth="1"/>
    <col min="6663" max="6663" width="8.5703125" style="2" customWidth="1"/>
    <col min="6664" max="6664" width="4.28515625" style="2" customWidth="1"/>
    <col min="6665" max="6666" width="4.42578125" style="2" customWidth="1"/>
    <col min="6667" max="6667" width="5.28515625" style="2" customWidth="1"/>
    <col min="6668" max="6668" width="20" style="2" customWidth="1"/>
    <col min="6669" max="6669" width="8.5703125" style="2" customWidth="1"/>
    <col min="6670" max="6670" width="11.5703125" style="2" customWidth="1"/>
    <col min="6671" max="6671" width="8.85546875" style="2" customWidth="1"/>
    <col min="6672" max="6672" width="8.5703125" style="2" customWidth="1"/>
    <col min="6673" max="6674" width="4.42578125" style="2" customWidth="1"/>
    <col min="6675" max="6912" width="9.140625" style="2"/>
    <col min="6913" max="6913" width="6.5703125" style="2" customWidth="1"/>
    <col min="6914" max="6914" width="5.140625" style="2" customWidth="1"/>
    <col min="6915" max="6915" width="20" style="2" customWidth="1"/>
    <col min="6916" max="6916" width="8.5703125" style="2" customWidth="1"/>
    <col min="6917" max="6917" width="11.7109375" style="2" customWidth="1"/>
    <col min="6918" max="6918" width="8.85546875" style="2" customWidth="1"/>
    <col min="6919" max="6919" width="8.5703125" style="2" customWidth="1"/>
    <col min="6920" max="6920" width="4.28515625" style="2" customWidth="1"/>
    <col min="6921" max="6922" width="4.42578125" style="2" customWidth="1"/>
    <col min="6923" max="6923" width="5.28515625" style="2" customWidth="1"/>
    <col min="6924" max="6924" width="20" style="2" customWidth="1"/>
    <col min="6925" max="6925" width="8.5703125" style="2" customWidth="1"/>
    <col min="6926" max="6926" width="11.5703125" style="2" customWidth="1"/>
    <col min="6927" max="6927" width="8.85546875" style="2" customWidth="1"/>
    <col min="6928" max="6928" width="8.5703125" style="2" customWidth="1"/>
    <col min="6929" max="6930" width="4.42578125" style="2" customWidth="1"/>
    <col min="6931" max="7168" width="9.140625" style="2"/>
    <col min="7169" max="7169" width="6.5703125" style="2" customWidth="1"/>
    <col min="7170" max="7170" width="5.140625" style="2" customWidth="1"/>
    <col min="7171" max="7171" width="20" style="2" customWidth="1"/>
    <col min="7172" max="7172" width="8.5703125" style="2" customWidth="1"/>
    <col min="7173" max="7173" width="11.7109375" style="2" customWidth="1"/>
    <col min="7174" max="7174" width="8.85546875" style="2" customWidth="1"/>
    <col min="7175" max="7175" width="8.5703125" style="2" customWidth="1"/>
    <col min="7176" max="7176" width="4.28515625" style="2" customWidth="1"/>
    <col min="7177" max="7178" width="4.42578125" style="2" customWidth="1"/>
    <col min="7179" max="7179" width="5.28515625" style="2" customWidth="1"/>
    <col min="7180" max="7180" width="20" style="2" customWidth="1"/>
    <col min="7181" max="7181" width="8.5703125" style="2" customWidth="1"/>
    <col min="7182" max="7182" width="11.5703125" style="2" customWidth="1"/>
    <col min="7183" max="7183" width="8.85546875" style="2" customWidth="1"/>
    <col min="7184" max="7184" width="8.5703125" style="2" customWidth="1"/>
    <col min="7185" max="7186" width="4.42578125" style="2" customWidth="1"/>
    <col min="7187" max="7424" width="9.140625" style="2"/>
    <col min="7425" max="7425" width="6.5703125" style="2" customWidth="1"/>
    <col min="7426" max="7426" width="5.140625" style="2" customWidth="1"/>
    <col min="7427" max="7427" width="20" style="2" customWidth="1"/>
    <col min="7428" max="7428" width="8.5703125" style="2" customWidth="1"/>
    <col min="7429" max="7429" width="11.7109375" style="2" customWidth="1"/>
    <col min="7430" max="7430" width="8.85546875" style="2" customWidth="1"/>
    <col min="7431" max="7431" width="8.5703125" style="2" customWidth="1"/>
    <col min="7432" max="7432" width="4.28515625" style="2" customWidth="1"/>
    <col min="7433" max="7434" width="4.42578125" style="2" customWidth="1"/>
    <col min="7435" max="7435" width="5.28515625" style="2" customWidth="1"/>
    <col min="7436" max="7436" width="20" style="2" customWidth="1"/>
    <col min="7437" max="7437" width="8.5703125" style="2" customWidth="1"/>
    <col min="7438" max="7438" width="11.5703125" style="2" customWidth="1"/>
    <col min="7439" max="7439" width="8.85546875" style="2" customWidth="1"/>
    <col min="7440" max="7440" width="8.5703125" style="2" customWidth="1"/>
    <col min="7441" max="7442" width="4.42578125" style="2" customWidth="1"/>
    <col min="7443" max="7680" width="9.140625" style="2"/>
    <col min="7681" max="7681" width="6.5703125" style="2" customWidth="1"/>
    <col min="7682" max="7682" width="5.140625" style="2" customWidth="1"/>
    <col min="7683" max="7683" width="20" style="2" customWidth="1"/>
    <col min="7684" max="7684" width="8.5703125" style="2" customWidth="1"/>
    <col min="7685" max="7685" width="11.7109375" style="2" customWidth="1"/>
    <col min="7686" max="7686" width="8.85546875" style="2" customWidth="1"/>
    <col min="7687" max="7687" width="8.5703125" style="2" customWidth="1"/>
    <col min="7688" max="7688" width="4.28515625" style="2" customWidth="1"/>
    <col min="7689" max="7690" width="4.42578125" style="2" customWidth="1"/>
    <col min="7691" max="7691" width="5.28515625" style="2" customWidth="1"/>
    <col min="7692" max="7692" width="20" style="2" customWidth="1"/>
    <col min="7693" max="7693" width="8.5703125" style="2" customWidth="1"/>
    <col min="7694" max="7694" width="11.5703125" style="2" customWidth="1"/>
    <col min="7695" max="7695" width="8.85546875" style="2" customWidth="1"/>
    <col min="7696" max="7696" width="8.5703125" style="2" customWidth="1"/>
    <col min="7697" max="7698" width="4.42578125" style="2" customWidth="1"/>
    <col min="7699" max="7936" width="9.140625" style="2"/>
    <col min="7937" max="7937" width="6.5703125" style="2" customWidth="1"/>
    <col min="7938" max="7938" width="5.140625" style="2" customWidth="1"/>
    <col min="7939" max="7939" width="20" style="2" customWidth="1"/>
    <col min="7940" max="7940" width="8.5703125" style="2" customWidth="1"/>
    <col min="7941" max="7941" width="11.7109375" style="2" customWidth="1"/>
    <col min="7942" max="7942" width="8.85546875" style="2" customWidth="1"/>
    <col min="7943" max="7943" width="8.5703125" style="2" customWidth="1"/>
    <col min="7944" max="7944" width="4.28515625" style="2" customWidth="1"/>
    <col min="7945" max="7946" width="4.42578125" style="2" customWidth="1"/>
    <col min="7947" max="7947" width="5.28515625" style="2" customWidth="1"/>
    <col min="7948" max="7948" width="20" style="2" customWidth="1"/>
    <col min="7949" max="7949" width="8.5703125" style="2" customWidth="1"/>
    <col min="7950" max="7950" width="11.5703125" style="2" customWidth="1"/>
    <col min="7951" max="7951" width="8.85546875" style="2" customWidth="1"/>
    <col min="7952" max="7952" width="8.5703125" style="2" customWidth="1"/>
    <col min="7953" max="7954" width="4.42578125" style="2" customWidth="1"/>
    <col min="7955" max="8192" width="9.140625" style="2"/>
    <col min="8193" max="8193" width="6.5703125" style="2" customWidth="1"/>
    <col min="8194" max="8194" width="5.140625" style="2" customWidth="1"/>
    <col min="8195" max="8195" width="20" style="2" customWidth="1"/>
    <col min="8196" max="8196" width="8.5703125" style="2" customWidth="1"/>
    <col min="8197" max="8197" width="11.7109375" style="2" customWidth="1"/>
    <col min="8198" max="8198" width="8.85546875" style="2" customWidth="1"/>
    <col min="8199" max="8199" width="8.5703125" style="2" customWidth="1"/>
    <col min="8200" max="8200" width="4.28515625" style="2" customWidth="1"/>
    <col min="8201" max="8202" width="4.42578125" style="2" customWidth="1"/>
    <col min="8203" max="8203" width="5.28515625" style="2" customWidth="1"/>
    <col min="8204" max="8204" width="20" style="2" customWidth="1"/>
    <col min="8205" max="8205" width="8.5703125" style="2" customWidth="1"/>
    <col min="8206" max="8206" width="11.5703125" style="2" customWidth="1"/>
    <col min="8207" max="8207" width="8.85546875" style="2" customWidth="1"/>
    <col min="8208" max="8208" width="8.5703125" style="2" customWidth="1"/>
    <col min="8209" max="8210" width="4.42578125" style="2" customWidth="1"/>
    <col min="8211" max="8448" width="9.140625" style="2"/>
    <col min="8449" max="8449" width="6.5703125" style="2" customWidth="1"/>
    <col min="8450" max="8450" width="5.140625" style="2" customWidth="1"/>
    <col min="8451" max="8451" width="20" style="2" customWidth="1"/>
    <col min="8452" max="8452" width="8.5703125" style="2" customWidth="1"/>
    <col min="8453" max="8453" width="11.7109375" style="2" customWidth="1"/>
    <col min="8454" max="8454" width="8.85546875" style="2" customWidth="1"/>
    <col min="8455" max="8455" width="8.5703125" style="2" customWidth="1"/>
    <col min="8456" max="8456" width="4.28515625" style="2" customWidth="1"/>
    <col min="8457" max="8458" width="4.42578125" style="2" customWidth="1"/>
    <col min="8459" max="8459" width="5.28515625" style="2" customWidth="1"/>
    <col min="8460" max="8460" width="20" style="2" customWidth="1"/>
    <col min="8461" max="8461" width="8.5703125" style="2" customWidth="1"/>
    <col min="8462" max="8462" width="11.5703125" style="2" customWidth="1"/>
    <col min="8463" max="8463" width="8.85546875" style="2" customWidth="1"/>
    <col min="8464" max="8464" width="8.5703125" style="2" customWidth="1"/>
    <col min="8465" max="8466" width="4.42578125" style="2" customWidth="1"/>
    <col min="8467" max="8704" width="9.140625" style="2"/>
    <col min="8705" max="8705" width="6.5703125" style="2" customWidth="1"/>
    <col min="8706" max="8706" width="5.140625" style="2" customWidth="1"/>
    <col min="8707" max="8707" width="20" style="2" customWidth="1"/>
    <col min="8708" max="8708" width="8.5703125" style="2" customWidth="1"/>
    <col min="8709" max="8709" width="11.7109375" style="2" customWidth="1"/>
    <col min="8710" max="8710" width="8.85546875" style="2" customWidth="1"/>
    <col min="8711" max="8711" width="8.5703125" style="2" customWidth="1"/>
    <col min="8712" max="8712" width="4.28515625" style="2" customWidth="1"/>
    <col min="8713" max="8714" width="4.42578125" style="2" customWidth="1"/>
    <col min="8715" max="8715" width="5.28515625" style="2" customWidth="1"/>
    <col min="8716" max="8716" width="20" style="2" customWidth="1"/>
    <col min="8717" max="8717" width="8.5703125" style="2" customWidth="1"/>
    <col min="8718" max="8718" width="11.5703125" style="2" customWidth="1"/>
    <col min="8719" max="8719" width="8.85546875" style="2" customWidth="1"/>
    <col min="8720" max="8720" width="8.5703125" style="2" customWidth="1"/>
    <col min="8721" max="8722" width="4.42578125" style="2" customWidth="1"/>
    <col min="8723" max="8960" width="9.140625" style="2"/>
    <col min="8961" max="8961" width="6.5703125" style="2" customWidth="1"/>
    <col min="8962" max="8962" width="5.140625" style="2" customWidth="1"/>
    <col min="8963" max="8963" width="20" style="2" customWidth="1"/>
    <col min="8964" max="8964" width="8.5703125" style="2" customWidth="1"/>
    <col min="8965" max="8965" width="11.7109375" style="2" customWidth="1"/>
    <col min="8966" max="8966" width="8.85546875" style="2" customWidth="1"/>
    <col min="8967" max="8967" width="8.5703125" style="2" customWidth="1"/>
    <col min="8968" max="8968" width="4.28515625" style="2" customWidth="1"/>
    <col min="8969" max="8970" width="4.42578125" style="2" customWidth="1"/>
    <col min="8971" max="8971" width="5.28515625" style="2" customWidth="1"/>
    <col min="8972" max="8972" width="20" style="2" customWidth="1"/>
    <col min="8973" max="8973" width="8.5703125" style="2" customWidth="1"/>
    <col min="8974" max="8974" width="11.5703125" style="2" customWidth="1"/>
    <col min="8975" max="8975" width="8.85546875" style="2" customWidth="1"/>
    <col min="8976" max="8976" width="8.5703125" style="2" customWidth="1"/>
    <col min="8977" max="8978" width="4.42578125" style="2" customWidth="1"/>
    <col min="8979" max="9216" width="9.140625" style="2"/>
    <col min="9217" max="9217" width="6.5703125" style="2" customWidth="1"/>
    <col min="9218" max="9218" width="5.140625" style="2" customWidth="1"/>
    <col min="9219" max="9219" width="20" style="2" customWidth="1"/>
    <col min="9220" max="9220" width="8.5703125" style="2" customWidth="1"/>
    <col min="9221" max="9221" width="11.7109375" style="2" customWidth="1"/>
    <col min="9222" max="9222" width="8.85546875" style="2" customWidth="1"/>
    <col min="9223" max="9223" width="8.5703125" style="2" customWidth="1"/>
    <col min="9224" max="9224" width="4.28515625" style="2" customWidth="1"/>
    <col min="9225" max="9226" width="4.42578125" style="2" customWidth="1"/>
    <col min="9227" max="9227" width="5.28515625" style="2" customWidth="1"/>
    <col min="9228" max="9228" width="20" style="2" customWidth="1"/>
    <col min="9229" max="9229" width="8.5703125" style="2" customWidth="1"/>
    <col min="9230" max="9230" width="11.5703125" style="2" customWidth="1"/>
    <col min="9231" max="9231" width="8.85546875" style="2" customWidth="1"/>
    <col min="9232" max="9232" width="8.5703125" style="2" customWidth="1"/>
    <col min="9233" max="9234" width="4.42578125" style="2" customWidth="1"/>
    <col min="9235" max="9472" width="9.140625" style="2"/>
    <col min="9473" max="9473" width="6.5703125" style="2" customWidth="1"/>
    <col min="9474" max="9474" width="5.140625" style="2" customWidth="1"/>
    <col min="9475" max="9475" width="20" style="2" customWidth="1"/>
    <col min="9476" max="9476" width="8.5703125" style="2" customWidth="1"/>
    <col min="9477" max="9477" width="11.7109375" style="2" customWidth="1"/>
    <col min="9478" max="9478" width="8.85546875" style="2" customWidth="1"/>
    <col min="9479" max="9479" width="8.5703125" style="2" customWidth="1"/>
    <col min="9480" max="9480" width="4.28515625" style="2" customWidth="1"/>
    <col min="9481" max="9482" width="4.42578125" style="2" customWidth="1"/>
    <col min="9483" max="9483" width="5.28515625" style="2" customWidth="1"/>
    <col min="9484" max="9484" width="20" style="2" customWidth="1"/>
    <col min="9485" max="9485" width="8.5703125" style="2" customWidth="1"/>
    <col min="9486" max="9486" width="11.5703125" style="2" customWidth="1"/>
    <col min="9487" max="9487" width="8.85546875" style="2" customWidth="1"/>
    <col min="9488" max="9488" width="8.5703125" style="2" customWidth="1"/>
    <col min="9489" max="9490" width="4.42578125" style="2" customWidth="1"/>
    <col min="9491" max="9728" width="9.140625" style="2"/>
    <col min="9729" max="9729" width="6.5703125" style="2" customWidth="1"/>
    <col min="9730" max="9730" width="5.140625" style="2" customWidth="1"/>
    <col min="9731" max="9731" width="20" style="2" customWidth="1"/>
    <col min="9732" max="9732" width="8.5703125" style="2" customWidth="1"/>
    <col min="9733" max="9733" width="11.7109375" style="2" customWidth="1"/>
    <col min="9734" max="9734" width="8.85546875" style="2" customWidth="1"/>
    <col min="9735" max="9735" width="8.5703125" style="2" customWidth="1"/>
    <col min="9736" max="9736" width="4.28515625" style="2" customWidth="1"/>
    <col min="9737" max="9738" width="4.42578125" style="2" customWidth="1"/>
    <col min="9739" max="9739" width="5.28515625" style="2" customWidth="1"/>
    <col min="9740" max="9740" width="20" style="2" customWidth="1"/>
    <col min="9741" max="9741" width="8.5703125" style="2" customWidth="1"/>
    <col min="9742" max="9742" width="11.5703125" style="2" customWidth="1"/>
    <col min="9743" max="9743" width="8.85546875" style="2" customWidth="1"/>
    <col min="9744" max="9744" width="8.5703125" style="2" customWidth="1"/>
    <col min="9745" max="9746" width="4.42578125" style="2" customWidth="1"/>
    <col min="9747" max="9984" width="9.140625" style="2"/>
    <col min="9985" max="9985" width="6.5703125" style="2" customWidth="1"/>
    <col min="9986" max="9986" width="5.140625" style="2" customWidth="1"/>
    <col min="9987" max="9987" width="20" style="2" customWidth="1"/>
    <col min="9988" max="9988" width="8.5703125" style="2" customWidth="1"/>
    <col min="9989" max="9989" width="11.7109375" style="2" customWidth="1"/>
    <col min="9990" max="9990" width="8.85546875" style="2" customWidth="1"/>
    <col min="9991" max="9991" width="8.5703125" style="2" customWidth="1"/>
    <col min="9992" max="9992" width="4.28515625" style="2" customWidth="1"/>
    <col min="9993" max="9994" width="4.42578125" style="2" customWidth="1"/>
    <col min="9995" max="9995" width="5.28515625" style="2" customWidth="1"/>
    <col min="9996" max="9996" width="20" style="2" customWidth="1"/>
    <col min="9997" max="9997" width="8.5703125" style="2" customWidth="1"/>
    <col min="9998" max="9998" width="11.5703125" style="2" customWidth="1"/>
    <col min="9999" max="9999" width="8.85546875" style="2" customWidth="1"/>
    <col min="10000" max="10000" width="8.5703125" style="2" customWidth="1"/>
    <col min="10001" max="10002" width="4.42578125" style="2" customWidth="1"/>
    <col min="10003" max="10240" width="9.140625" style="2"/>
    <col min="10241" max="10241" width="6.5703125" style="2" customWidth="1"/>
    <col min="10242" max="10242" width="5.140625" style="2" customWidth="1"/>
    <col min="10243" max="10243" width="20" style="2" customWidth="1"/>
    <col min="10244" max="10244" width="8.5703125" style="2" customWidth="1"/>
    <col min="10245" max="10245" width="11.7109375" style="2" customWidth="1"/>
    <col min="10246" max="10246" width="8.85546875" style="2" customWidth="1"/>
    <col min="10247" max="10247" width="8.5703125" style="2" customWidth="1"/>
    <col min="10248" max="10248" width="4.28515625" style="2" customWidth="1"/>
    <col min="10249" max="10250" width="4.42578125" style="2" customWidth="1"/>
    <col min="10251" max="10251" width="5.28515625" style="2" customWidth="1"/>
    <col min="10252" max="10252" width="20" style="2" customWidth="1"/>
    <col min="10253" max="10253" width="8.5703125" style="2" customWidth="1"/>
    <col min="10254" max="10254" width="11.5703125" style="2" customWidth="1"/>
    <col min="10255" max="10255" width="8.85546875" style="2" customWidth="1"/>
    <col min="10256" max="10256" width="8.5703125" style="2" customWidth="1"/>
    <col min="10257" max="10258" width="4.42578125" style="2" customWidth="1"/>
    <col min="10259" max="10496" width="9.140625" style="2"/>
    <col min="10497" max="10497" width="6.5703125" style="2" customWidth="1"/>
    <col min="10498" max="10498" width="5.140625" style="2" customWidth="1"/>
    <col min="10499" max="10499" width="20" style="2" customWidth="1"/>
    <col min="10500" max="10500" width="8.5703125" style="2" customWidth="1"/>
    <col min="10501" max="10501" width="11.7109375" style="2" customWidth="1"/>
    <col min="10502" max="10502" width="8.85546875" style="2" customWidth="1"/>
    <col min="10503" max="10503" width="8.5703125" style="2" customWidth="1"/>
    <col min="10504" max="10504" width="4.28515625" style="2" customWidth="1"/>
    <col min="10505" max="10506" width="4.42578125" style="2" customWidth="1"/>
    <col min="10507" max="10507" width="5.28515625" style="2" customWidth="1"/>
    <col min="10508" max="10508" width="20" style="2" customWidth="1"/>
    <col min="10509" max="10509" width="8.5703125" style="2" customWidth="1"/>
    <col min="10510" max="10510" width="11.5703125" style="2" customWidth="1"/>
    <col min="10511" max="10511" width="8.85546875" style="2" customWidth="1"/>
    <col min="10512" max="10512" width="8.5703125" style="2" customWidth="1"/>
    <col min="10513" max="10514" width="4.42578125" style="2" customWidth="1"/>
    <col min="10515" max="10752" width="9.140625" style="2"/>
    <col min="10753" max="10753" width="6.5703125" style="2" customWidth="1"/>
    <col min="10754" max="10754" width="5.140625" style="2" customWidth="1"/>
    <col min="10755" max="10755" width="20" style="2" customWidth="1"/>
    <col min="10756" max="10756" width="8.5703125" style="2" customWidth="1"/>
    <col min="10757" max="10757" width="11.7109375" style="2" customWidth="1"/>
    <col min="10758" max="10758" width="8.85546875" style="2" customWidth="1"/>
    <col min="10759" max="10759" width="8.5703125" style="2" customWidth="1"/>
    <col min="10760" max="10760" width="4.28515625" style="2" customWidth="1"/>
    <col min="10761" max="10762" width="4.42578125" style="2" customWidth="1"/>
    <col min="10763" max="10763" width="5.28515625" style="2" customWidth="1"/>
    <col min="10764" max="10764" width="20" style="2" customWidth="1"/>
    <col min="10765" max="10765" width="8.5703125" style="2" customWidth="1"/>
    <col min="10766" max="10766" width="11.5703125" style="2" customWidth="1"/>
    <col min="10767" max="10767" width="8.85546875" style="2" customWidth="1"/>
    <col min="10768" max="10768" width="8.5703125" style="2" customWidth="1"/>
    <col min="10769" max="10770" width="4.42578125" style="2" customWidth="1"/>
    <col min="10771" max="11008" width="9.140625" style="2"/>
    <col min="11009" max="11009" width="6.5703125" style="2" customWidth="1"/>
    <col min="11010" max="11010" width="5.140625" style="2" customWidth="1"/>
    <col min="11011" max="11011" width="20" style="2" customWidth="1"/>
    <col min="11012" max="11012" width="8.5703125" style="2" customWidth="1"/>
    <col min="11013" max="11013" width="11.7109375" style="2" customWidth="1"/>
    <col min="11014" max="11014" width="8.85546875" style="2" customWidth="1"/>
    <col min="11015" max="11015" width="8.5703125" style="2" customWidth="1"/>
    <col min="11016" max="11016" width="4.28515625" style="2" customWidth="1"/>
    <col min="11017" max="11018" width="4.42578125" style="2" customWidth="1"/>
    <col min="11019" max="11019" width="5.28515625" style="2" customWidth="1"/>
    <col min="11020" max="11020" width="20" style="2" customWidth="1"/>
    <col min="11021" max="11021" width="8.5703125" style="2" customWidth="1"/>
    <col min="11022" max="11022" width="11.5703125" style="2" customWidth="1"/>
    <col min="11023" max="11023" width="8.85546875" style="2" customWidth="1"/>
    <col min="11024" max="11024" width="8.5703125" style="2" customWidth="1"/>
    <col min="11025" max="11026" width="4.42578125" style="2" customWidth="1"/>
    <col min="11027" max="11264" width="9.140625" style="2"/>
    <col min="11265" max="11265" width="6.5703125" style="2" customWidth="1"/>
    <col min="11266" max="11266" width="5.140625" style="2" customWidth="1"/>
    <col min="11267" max="11267" width="20" style="2" customWidth="1"/>
    <col min="11268" max="11268" width="8.5703125" style="2" customWidth="1"/>
    <col min="11269" max="11269" width="11.7109375" style="2" customWidth="1"/>
    <col min="11270" max="11270" width="8.85546875" style="2" customWidth="1"/>
    <col min="11271" max="11271" width="8.5703125" style="2" customWidth="1"/>
    <col min="11272" max="11272" width="4.28515625" style="2" customWidth="1"/>
    <col min="11273" max="11274" width="4.42578125" style="2" customWidth="1"/>
    <col min="11275" max="11275" width="5.28515625" style="2" customWidth="1"/>
    <col min="11276" max="11276" width="20" style="2" customWidth="1"/>
    <col min="11277" max="11277" width="8.5703125" style="2" customWidth="1"/>
    <col min="11278" max="11278" width="11.5703125" style="2" customWidth="1"/>
    <col min="11279" max="11279" width="8.85546875" style="2" customWidth="1"/>
    <col min="11280" max="11280" width="8.5703125" style="2" customWidth="1"/>
    <col min="11281" max="11282" width="4.42578125" style="2" customWidth="1"/>
    <col min="11283" max="11520" width="9.140625" style="2"/>
    <col min="11521" max="11521" width="6.5703125" style="2" customWidth="1"/>
    <col min="11522" max="11522" width="5.140625" style="2" customWidth="1"/>
    <col min="11523" max="11523" width="20" style="2" customWidth="1"/>
    <col min="11524" max="11524" width="8.5703125" style="2" customWidth="1"/>
    <col min="11525" max="11525" width="11.7109375" style="2" customWidth="1"/>
    <col min="11526" max="11526" width="8.85546875" style="2" customWidth="1"/>
    <col min="11527" max="11527" width="8.5703125" style="2" customWidth="1"/>
    <col min="11528" max="11528" width="4.28515625" style="2" customWidth="1"/>
    <col min="11529" max="11530" width="4.42578125" style="2" customWidth="1"/>
    <col min="11531" max="11531" width="5.28515625" style="2" customWidth="1"/>
    <col min="11532" max="11532" width="20" style="2" customWidth="1"/>
    <col min="11533" max="11533" width="8.5703125" style="2" customWidth="1"/>
    <col min="11534" max="11534" width="11.5703125" style="2" customWidth="1"/>
    <col min="11535" max="11535" width="8.85546875" style="2" customWidth="1"/>
    <col min="11536" max="11536" width="8.5703125" style="2" customWidth="1"/>
    <col min="11537" max="11538" width="4.42578125" style="2" customWidth="1"/>
    <col min="11539" max="11776" width="9.140625" style="2"/>
    <col min="11777" max="11777" width="6.5703125" style="2" customWidth="1"/>
    <col min="11778" max="11778" width="5.140625" style="2" customWidth="1"/>
    <col min="11779" max="11779" width="20" style="2" customWidth="1"/>
    <col min="11780" max="11780" width="8.5703125" style="2" customWidth="1"/>
    <col min="11781" max="11781" width="11.7109375" style="2" customWidth="1"/>
    <col min="11782" max="11782" width="8.85546875" style="2" customWidth="1"/>
    <col min="11783" max="11783" width="8.5703125" style="2" customWidth="1"/>
    <col min="11784" max="11784" width="4.28515625" style="2" customWidth="1"/>
    <col min="11785" max="11786" width="4.42578125" style="2" customWidth="1"/>
    <col min="11787" max="11787" width="5.28515625" style="2" customWidth="1"/>
    <col min="11788" max="11788" width="20" style="2" customWidth="1"/>
    <col min="11789" max="11789" width="8.5703125" style="2" customWidth="1"/>
    <col min="11790" max="11790" width="11.5703125" style="2" customWidth="1"/>
    <col min="11791" max="11791" width="8.85546875" style="2" customWidth="1"/>
    <col min="11792" max="11792" width="8.5703125" style="2" customWidth="1"/>
    <col min="11793" max="11794" width="4.42578125" style="2" customWidth="1"/>
    <col min="11795" max="12032" width="9.140625" style="2"/>
    <col min="12033" max="12033" width="6.5703125" style="2" customWidth="1"/>
    <col min="12034" max="12034" width="5.140625" style="2" customWidth="1"/>
    <col min="12035" max="12035" width="20" style="2" customWidth="1"/>
    <col min="12036" max="12036" width="8.5703125" style="2" customWidth="1"/>
    <col min="12037" max="12037" width="11.7109375" style="2" customWidth="1"/>
    <col min="12038" max="12038" width="8.85546875" style="2" customWidth="1"/>
    <col min="12039" max="12039" width="8.5703125" style="2" customWidth="1"/>
    <col min="12040" max="12040" width="4.28515625" style="2" customWidth="1"/>
    <col min="12041" max="12042" width="4.42578125" style="2" customWidth="1"/>
    <col min="12043" max="12043" width="5.28515625" style="2" customWidth="1"/>
    <col min="12044" max="12044" width="20" style="2" customWidth="1"/>
    <col min="12045" max="12045" width="8.5703125" style="2" customWidth="1"/>
    <col min="12046" max="12046" width="11.5703125" style="2" customWidth="1"/>
    <col min="12047" max="12047" width="8.85546875" style="2" customWidth="1"/>
    <col min="12048" max="12048" width="8.5703125" style="2" customWidth="1"/>
    <col min="12049" max="12050" width="4.42578125" style="2" customWidth="1"/>
    <col min="12051" max="12288" width="9.140625" style="2"/>
    <col min="12289" max="12289" width="6.5703125" style="2" customWidth="1"/>
    <col min="12290" max="12290" width="5.140625" style="2" customWidth="1"/>
    <col min="12291" max="12291" width="20" style="2" customWidth="1"/>
    <col min="12292" max="12292" width="8.5703125" style="2" customWidth="1"/>
    <col min="12293" max="12293" width="11.7109375" style="2" customWidth="1"/>
    <col min="12294" max="12294" width="8.85546875" style="2" customWidth="1"/>
    <col min="12295" max="12295" width="8.5703125" style="2" customWidth="1"/>
    <col min="12296" max="12296" width="4.28515625" style="2" customWidth="1"/>
    <col min="12297" max="12298" width="4.42578125" style="2" customWidth="1"/>
    <col min="12299" max="12299" width="5.28515625" style="2" customWidth="1"/>
    <col min="12300" max="12300" width="20" style="2" customWidth="1"/>
    <col min="12301" max="12301" width="8.5703125" style="2" customWidth="1"/>
    <col min="12302" max="12302" width="11.5703125" style="2" customWidth="1"/>
    <col min="12303" max="12303" width="8.85546875" style="2" customWidth="1"/>
    <col min="12304" max="12304" width="8.5703125" style="2" customWidth="1"/>
    <col min="12305" max="12306" width="4.42578125" style="2" customWidth="1"/>
    <col min="12307" max="12544" width="9.140625" style="2"/>
    <col min="12545" max="12545" width="6.5703125" style="2" customWidth="1"/>
    <col min="12546" max="12546" width="5.140625" style="2" customWidth="1"/>
    <col min="12547" max="12547" width="20" style="2" customWidth="1"/>
    <col min="12548" max="12548" width="8.5703125" style="2" customWidth="1"/>
    <col min="12549" max="12549" width="11.7109375" style="2" customWidth="1"/>
    <col min="12550" max="12550" width="8.85546875" style="2" customWidth="1"/>
    <col min="12551" max="12551" width="8.5703125" style="2" customWidth="1"/>
    <col min="12552" max="12552" width="4.28515625" style="2" customWidth="1"/>
    <col min="12553" max="12554" width="4.42578125" style="2" customWidth="1"/>
    <col min="12555" max="12555" width="5.28515625" style="2" customWidth="1"/>
    <col min="12556" max="12556" width="20" style="2" customWidth="1"/>
    <col min="12557" max="12557" width="8.5703125" style="2" customWidth="1"/>
    <col min="12558" max="12558" width="11.5703125" style="2" customWidth="1"/>
    <col min="12559" max="12559" width="8.85546875" style="2" customWidth="1"/>
    <col min="12560" max="12560" width="8.5703125" style="2" customWidth="1"/>
    <col min="12561" max="12562" width="4.42578125" style="2" customWidth="1"/>
    <col min="12563" max="12800" width="9.140625" style="2"/>
    <col min="12801" max="12801" width="6.5703125" style="2" customWidth="1"/>
    <col min="12802" max="12802" width="5.140625" style="2" customWidth="1"/>
    <col min="12803" max="12803" width="20" style="2" customWidth="1"/>
    <col min="12804" max="12804" width="8.5703125" style="2" customWidth="1"/>
    <col min="12805" max="12805" width="11.7109375" style="2" customWidth="1"/>
    <col min="12806" max="12806" width="8.85546875" style="2" customWidth="1"/>
    <col min="12807" max="12807" width="8.5703125" style="2" customWidth="1"/>
    <col min="12808" max="12808" width="4.28515625" style="2" customWidth="1"/>
    <col min="12809" max="12810" width="4.42578125" style="2" customWidth="1"/>
    <col min="12811" max="12811" width="5.28515625" style="2" customWidth="1"/>
    <col min="12812" max="12812" width="20" style="2" customWidth="1"/>
    <col min="12813" max="12813" width="8.5703125" style="2" customWidth="1"/>
    <col min="12814" max="12814" width="11.5703125" style="2" customWidth="1"/>
    <col min="12815" max="12815" width="8.85546875" style="2" customWidth="1"/>
    <col min="12816" max="12816" width="8.5703125" style="2" customWidth="1"/>
    <col min="12817" max="12818" width="4.42578125" style="2" customWidth="1"/>
    <col min="12819" max="13056" width="9.140625" style="2"/>
    <col min="13057" max="13057" width="6.5703125" style="2" customWidth="1"/>
    <col min="13058" max="13058" width="5.140625" style="2" customWidth="1"/>
    <col min="13059" max="13059" width="20" style="2" customWidth="1"/>
    <col min="13060" max="13060" width="8.5703125" style="2" customWidth="1"/>
    <col min="13061" max="13061" width="11.7109375" style="2" customWidth="1"/>
    <col min="13062" max="13062" width="8.85546875" style="2" customWidth="1"/>
    <col min="13063" max="13063" width="8.5703125" style="2" customWidth="1"/>
    <col min="13064" max="13064" width="4.28515625" style="2" customWidth="1"/>
    <col min="13065" max="13066" width="4.42578125" style="2" customWidth="1"/>
    <col min="13067" max="13067" width="5.28515625" style="2" customWidth="1"/>
    <col min="13068" max="13068" width="20" style="2" customWidth="1"/>
    <col min="13069" max="13069" width="8.5703125" style="2" customWidth="1"/>
    <col min="13070" max="13070" width="11.5703125" style="2" customWidth="1"/>
    <col min="13071" max="13071" width="8.85546875" style="2" customWidth="1"/>
    <col min="13072" max="13072" width="8.5703125" style="2" customWidth="1"/>
    <col min="13073" max="13074" width="4.42578125" style="2" customWidth="1"/>
    <col min="13075" max="13312" width="9.140625" style="2"/>
    <col min="13313" max="13313" width="6.5703125" style="2" customWidth="1"/>
    <col min="13314" max="13314" width="5.140625" style="2" customWidth="1"/>
    <col min="13315" max="13315" width="20" style="2" customWidth="1"/>
    <col min="13316" max="13316" width="8.5703125" style="2" customWidth="1"/>
    <col min="13317" max="13317" width="11.7109375" style="2" customWidth="1"/>
    <col min="13318" max="13318" width="8.85546875" style="2" customWidth="1"/>
    <col min="13319" max="13319" width="8.5703125" style="2" customWidth="1"/>
    <col min="13320" max="13320" width="4.28515625" style="2" customWidth="1"/>
    <col min="13321" max="13322" width="4.42578125" style="2" customWidth="1"/>
    <col min="13323" max="13323" width="5.28515625" style="2" customWidth="1"/>
    <col min="13324" max="13324" width="20" style="2" customWidth="1"/>
    <col min="13325" max="13325" width="8.5703125" style="2" customWidth="1"/>
    <col min="13326" max="13326" width="11.5703125" style="2" customWidth="1"/>
    <col min="13327" max="13327" width="8.85546875" style="2" customWidth="1"/>
    <col min="13328" max="13328" width="8.5703125" style="2" customWidth="1"/>
    <col min="13329" max="13330" width="4.42578125" style="2" customWidth="1"/>
    <col min="13331" max="13568" width="9.140625" style="2"/>
    <col min="13569" max="13569" width="6.5703125" style="2" customWidth="1"/>
    <col min="13570" max="13570" width="5.140625" style="2" customWidth="1"/>
    <col min="13571" max="13571" width="20" style="2" customWidth="1"/>
    <col min="13572" max="13572" width="8.5703125" style="2" customWidth="1"/>
    <col min="13573" max="13573" width="11.7109375" style="2" customWidth="1"/>
    <col min="13574" max="13574" width="8.85546875" style="2" customWidth="1"/>
    <col min="13575" max="13575" width="8.5703125" style="2" customWidth="1"/>
    <col min="13576" max="13576" width="4.28515625" style="2" customWidth="1"/>
    <col min="13577" max="13578" width="4.42578125" style="2" customWidth="1"/>
    <col min="13579" max="13579" width="5.28515625" style="2" customWidth="1"/>
    <col min="13580" max="13580" width="20" style="2" customWidth="1"/>
    <col min="13581" max="13581" width="8.5703125" style="2" customWidth="1"/>
    <col min="13582" max="13582" width="11.5703125" style="2" customWidth="1"/>
    <col min="13583" max="13583" width="8.85546875" style="2" customWidth="1"/>
    <col min="13584" max="13584" width="8.5703125" style="2" customWidth="1"/>
    <col min="13585" max="13586" width="4.42578125" style="2" customWidth="1"/>
    <col min="13587" max="13824" width="9.140625" style="2"/>
    <col min="13825" max="13825" width="6.5703125" style="2" customWidth="1"/>
    <col min="13826" max="13826" width="5.140625" style="2" customWidth="1"/>
    <col min="13827" max="13827" width="20" style="2" customWidth="1"/>
    <col min="13828" max="13828" width="8.5703125" style="2" customWidth="1"/>
    <col min="13829" max="13829" width="11.7109375" style="2" customWidth="1"/>
    <col min="13830" max="13830" width="8.85546875" style="2" customWidth="1"/>
    <col min="13831" max="13831" width="8.5703125" style="2" customWidth="1"/>
    <col min="13832" max="13832" width="4.28515625" style="2" customWidth="1"/>
    <col min="13833" max="13834" width="4.42578125" style="2" customWidth="1"/>
    <col min="13835" max="13835" width="5.28515625" style="2" customWidth="1"/>
    <col min="13836" max="13836" width="20" style="2" customWidth="1"/>
    <col min="13837" max="13837" width="8.5703125" style="2" customWidth="1"/>
    <col min="13838" max="13838" width="11.5703125" style="2" customWidth="1"/>
    <col min="13839" max="13839" width="8.85546875" style="2" customWidth="1"/>
    <col min="13840" max="13840" width="8.5703125" style="2" customWidth="1"/>
    <col min="13841" max="13842" width="4.42578125" style="2" customWidth="1"/>
    <col min="13843" max="14080" width="9.140625" style="2"/>
    <col min="14081" max="14081" width="6.5703125" style="2" customWidth="1"/>
    <col min="14082" max="14082" width="5.140625" style="2" customWidth="1"/>
    <col min="14083" max="14083" width="20" style="2" customWidth="1"/>
    <col min="14084" max="14084" width="8.5703125" style="2" customWidth="1"/>
    <col min="14085" max="14085" width="11.7109375" style="2" customWidth="1"/>
    <col min="14086" max="14086" width="8.85546875" style="2" customWidth="1"/>
    <col min="14087" max="14087" width="8.5703125" style="2" customWidth="1"/>
    <col min="14088" max="14088" width="4.28515625" style="2" customWidth="1"/>
    <col min="14089" max="14090" width="4.42578125" style="2" customWidth="1"/>
    <col min="14091" max="14091" width="5.28515625" style="2" customWidth="1"/>
    <col min="14092" max="14092" width="20" style="2" customWidth="1"/>
    <col min="14093" max="14093" width="8.5703125" style="2" customWidth="1"/>
    <col min="14094" max="14094" width="11.5703125" style="2" customWidth="1"/>
    <col min="14095" max="14095" width="8.85546875" style="2" customWidth="1"/>
    <col min="14096" max="14096" width="8.5703125" style="2" customWidth="1"/>
    <col min="14097" max="14098" width="4.42578125" style="2" customWidth="1"/>
    <col min="14099" max="14336" width="9.140625" style="2"/>
    <col min="14337" max="14337" width="6.5703125" style="2" customWidth="1"/>
    <col min="14338" max="14338" width="5.140625" style="2" customWidth="1"/>
    <col min="14339" max="14339" width="20" style="2" customWidth="1"/>
    <col min="14340" max="14340" width="8.5703125" style="2" customWidth="1"/>
    <col min="14341" max="14341" width="11.7109375" style="2" customWidth="1"/>
    <col min="14342" max="14342" width="8.85546875" style="2" customWidth="1"/>
    <col min="14343" max="14343" width="8.5703125" style="2" customWidth="1"/>
    <col min="14344" max="14344" width="4.28515625" style="2" customWidth="1"/>
    <col min="14345" max="14346" width="4.42578125" style="2" customWidth="1"/>
    <col min="14347" max="14347" width="5.28515625" style="2" customWidth="1"/>
    <col min="14348" max="14348" width="20" style="2" customWidth="1"/>
    <col min="14349" max="14349" width="8.5703125" style="2" customWidth="1"/>
    <col min="14350" max="14350" width="11.5703125" style="2" customWidth="1"/>
    <col min="14351" max="14351" width="8.85546875" style="2" customWidth="1"/>
    <col min="14352" max="14352" width="8.5703125" style="2" customWidth="1"/>
    <col min="14353" max="14354" width="4.42578125" style="2" customWidth="1"/>
    <col min="14355" max="14592" width="9.140625" style="2"/>
    <col min="14593" max="14593" width="6.5703125" style="2" customWidth="1"/>
    <col min="14594" max="14594" width="5.140625" style="2" customWidth="1"/>
    <col min="14595" max="14595" width="20" style="2" customWidth="1"/>
    <col min="14596" max="14596" width="8.5703125" style="2" customWidth="1"/>
    <col min="14597" max="14597" width="11.7109375" style="2" customWidth="1"/>
    <col min="14598" max="14598" width="8.85546875" style="2" customWidth="1"/>
    <col min="14599" max="14599" width="8.5703125" style="2" customWidth="1"/>
    <col min="14600" max="14600" width="4.28515625" style="2" customWidth="1"/>
    <col min="14601" max="14602" width="4.42578125" style="2" customWidth="1"/>
    <col min="14603" max="14603" width="5.28515625" style="2" customWidth="1"/>
    <col min="14604" max="14604" width="20" style="2" customWidth="1"/>
    <col min="14605" max="14605" width="8.5703125" style="2" customWidth="1"/>
    <col min="14606" max="14606" width="11.5703125" style="2" customWidth="1"/>
    <col min="14607" max="14607" width="8.85546875" style="2" customWidth="1"/>
    <col min="14608" max="14608" width="8.5703125" style="2" customWidth="1"/>
    <col min="14609" max="14610" width="4.42578125" style="2" customWidth="1"/>
    <col min="14611" max="14848" width="9.140625" style="2"/>
    <col min="14849" max="14849" width="6.5703125" style="2" customWidth="1"/>
    <col min="14850" max="14850" width="5.140625" style="2" customWidth="1"/>
    <col min="14851" max="14851" width="20" style="2" customWidth="1"/>
    <col min="14852" max="14852" width="8.5703125" style="2" customWidth="1"/>
    <col min="14853" max="14853" width="11.7109375" style="2" customWidth="1"/>
    <col min="14854" max="14854" width="8.85546875" style="2" customWidth="1"/>
    <col min="14855" max="14855" width="8.5703125" style="2" customWidth="1"/>
    <col min="14856" max="14856" width="4.28515625" style="2" customWidth="1"/>
    <col min="14857" max="14858" width="4.42578125" style="2" customWidth="1"/>
    <col min="14859" max="14859" width="5.28515625" style="2" customWidth="1"/>
    <col min="14860" max="14860" width="20" style="2" customWidth="1"/>
    <col min="14861" max="14861" width="8.5703125" style="2" customWidth="1"/>
    <col min="14862" max="14862" width="11.5703125" style="2" customWidth="1"/>
    <col min="14863" max="14863" width="8.85546875" style="2" customWidth="1"/>
    <col min="14864" max="14864" width="8.5703125" style="2" customWidth="1"/>
    <col min="14865" max="14866" width="4.42578125" style="2" customWidth="1"/>
    <col min="14867" max="15104" width="9.140625" style="2"/>
    <col min="15105" max="15105" width="6.5703125" style="2" customWidth="1"/>
    <col min="15106" max="15106" width="5.140625" style="2" customWidth="1"/>
    <col min="15107" max="15107" width="20" style="2" customWidth="1"/>
    <col min="15108" max="15108" width="8.5703125" style="2" customWidth="1"/>
    <col min="15109" max="15109" width="11.7109375" style="2" customWidth="1"/>
    <col min="15110" max="15110" width="8.85546875" style="2" customWidth="1"/>
    <col min="15111" max="15111" width="8.5703125" style="2" customWidth="1"/>
    <col min="15112" max="15112" width="4.28515625" style="2" customWidth="1"/>
    <col min="15113" max="15114" width="4.42578125" style="2" customWidth="1"/>
    <col min="15115" max="15115" width="5.28515625" style="2" customWidth="1"/>
    <col min="15116" max="15116" width="20" style="2" customWidth="1"/>
    <col min="15117" max="15117" width="8.5703125" style="2" customWidth="1"/>
    <col min="15118" max="15118" width="11.5703125" style="2" customWidth="1"/>
    <col min="15119" max="15119" width="8.85546875" style="2" customWidth="1"/>
    <col min="15120" max="15120" width="8.5703125" style="2" customWidth="1"/>
    <col min="15121" max="15122" width="4.42578125" style="2" customWidth="1"/>
    <col min="15123" max="15360" width="9.140625" style="2"/>
    <col min="15361" max="15361" width="6.5703125" style="2" customWidth="1"/>
    <col min="15362" max="15362" width="5.140625" style="2" customWidth="1"/>
    <col min="15363" max="15363" width="20" style="2" customWidth="1"/>
    <col min="15364" max="15364" width="8.5703125" style="2" customWidth="1"/>
    <col min="15365" max="15365" width="11.7109375" style="2" customWidth="1"/>
    <col min="15366" max="15366" width="8.85546875" style="2" customWidth="1"/>
    <col min="15367" max="15367" width="8.5703125" style="2" customWidth="1"/>
    <col min="15368" max="15368" width="4.28515625" style="2" customWidth="1"/>
    <col min="15369" max="15370" width="4.42578125" style="2" customWidth="1"/>
    <col min="15371" max="15371" width="5.28515625" style="2" customWidth="1"/>
    <col min="15372" max="15372" width="20" style="2" customWidth="1"/>
    <col min="15373" max="15373" width="8.5703125" style="2" customWidth="1"/>
    <col min="15374" max="15374" width="11.5703125" style="2" customWidth="1"/>
    <col min="15375" max="15375" width="8.85546875" style="2" customWidth="1"/>
    <col min="15376" max="15376" width="8.5703125" style="2" customWidth="1"/>
    <col min="15377" max="15378" width="4.42578125" style="2" customWidth="1"/>
    <col min="15379" max="15616" width="9.140625" style="2"/>
    <col min="15617" max="15617" width="6.5703125" style="2" customWidth="1"/>
    <col min="15618" max="15618" width="5.140625" style="2" customWidth="1"/>
    <col min="15619" max="15619" width="20" style="2" customWidth="1"/>
    <col min="15620" max="15620" width="8.5703125" style="2" customWidth="1"/>
    <col min="15621" max="15621" width="11.7109375" style="2" customWidth="1"/>
    <col min="15622" max="15622" width="8.85546875" style="2" customWidth="1"/>
    <col min="15623" max="15623" width="8.5703125" style="2" customWidth="1"/>
    <col min="15624" max="15624" width="4.28515625" style="2" customWidth="1"/>
    <col min="15625" max="15626" width="4.42578125" style="2" customWidth="1"/>
    <col min="15627" max="15627" width="5.28515625" style="2" customWidth="1"/>
    <col min="15628" max="15628" width="20" style="2" customWidth="1"/>
    <col min="15629" max="15629" width="8.5703125" style="2" customWidth="1"/>
    <col min="15630" max="15630" width="11.5703125" style="2" customWidth="1"/>
    <col min="15631" max="15631" width="8.85546875" style="2" customWidth="1"/>
    <col min="15632" max="15632" width="8.5703125" style="2" customWidth="1"/>
    <col min="15633" max="15634" width="4.42578125" style="2" customWidth="1"/>
    <col min="15635" max="15872" width="9.140625" style="2"/>
    <col min="15873" max="15873" width="6.5703125" style="2" customWidth="1"/>
    <col min="15874" max="15874" width="5.140625" style="2" customWidth="1"/>
    <col min="15875" max="15875" width="20" style="2" customWidth="1"/>
    <col min="15876" max="15876" width="8.5703125" style="2" customWidth="1"/>
    <col min="15877" max="15877" width="11.7109375" style="2" customWidth="1"/>
    <col min="15878" max="15878" width="8.85546875" style="2" customWidth="1"/>
    <col min="15879" max="15879" width="8.5703125" style="2" customWidth="1"/>
    <col min="15880" max="15880" width="4.28515625" style="2" customWidth="1"/>
    <col min="15881" max="15882" width="4.42578125" style="2" customWidth="1"/>
    <col min="15883" max="15883" width="5.28515625" style="2" customWidth="1"/>
    <col min="15884" max="15884" width="20" style="2" customWidth="1"/>
    <col min="15885" max="15885" width="8.5703125" style="2" customWidth="1"/>
    <col min="15886" max="15886" width="11.5703125" style="2" customWidth="1"/>
    <col min="15887" max="15887" width="8.85546875" style="2" customWidth="1"/>
    <col min="15888" max="15888" width="8.5703125" style="2" customWidth="1"/>
    <col min="15889" max="15890" width="4.42578125" style="2" customWidth="1"/>
    <col min="15891" max="16128" width="9.140625" style="2"/>
    <col min="16129" max="16129" width="6.5703125" style="2" customWidth="1"/>
    <col min="16130" max="16130" width="5.140625" style="2" customWidth="1"/>
    <col min="16131" max="16131" width="20" style="2" customWidth="1"/>
    <col min="16132" max="16132" width="8.5703125" style="2" customWidth="1"/>
    <col min="16133" max="16133" width="11.7109375" style="2" customWidth="1"/>
    <col min="16134" max="16134" width="8.85546875" style="2" customWidth="1"/>
    <col min="16135" max="16135" width="8.5703125" style="2" customWidth="1"/>
    <col min="16136" max="16136" width="4.28515625" style="2" customWidth="1"/>
    <col min="16137" max="16138" width="4.42578125" style="2" customWidth="1"/>
    <col min="16139" max="16139" width="5.28515625" style="2" customWidth="1"/>
    <col min="16140" max="16140" width="20" style="2" customWidth="1"/>
    <col min="16141" max="16141" width="8.5703125" style="2" customWidth="1"/>
    <col min="16142" max="16142" width="11.5703125" style="2" customWidth="1"/>
    <col min="16143" max="16143" width="8.85546875" style="2" customWidth="1"/>
    <col min="16144" max="16144" width="8.5703125" style="2" customWidth="1"/>
    <col min="16145" max="16146" width="4.42578125" style="2" customWidth="1"/>
    <col min="16147" max="16384" width="9.140625" style="2"/>
  </cols>
  <sheetData>
    <row r="2" spans="2:18" ht="15.75" x14ac:dyDescent="0.25">
      <c r="N2" s="5"/>
    </row>
    <row r="3" spans="2:18" ht="18" x14ac:dyDescent="0.25">
      <c r="D3" s="7" t="s">
        <v>0</v>
      </c>
      <c r="M3" s="8"/>
    </row>
    <row r="4" spans="2:18" ht="18" x14ac:dyDescent="0.25">
      <c r="D4" s="7" t="s">
        <v>1</v>
      </c>
    </row>
    <row r="6" spans="2:18" s="8" customFormat="1" ht="26.25" x14ac:dyDescent="0.4">
      <c r="B6" s="9" t="s">
        <v>2</v>
      </c>
      <c r="D6" s="7"/>
      <c r="F6" s="10"/>
      <c r="G6" s="7"/>
      <c r="H6" s="11"/>
      <c r="I6" s="7"/>
      <c r="J6" s="12" t="str">
        <f>IF(ISNONTEXT('[2]Organizacija natjecanja'!H$2)=TRUE,"",'[2]Organizacija natjecanja'!H$2)</f>
        <v>Predkolo kupa skupina B</v>
      </c>
      <c r="N6" s="13" t="str">
        <f>IF(ISNONTEXT('[2]Organizacija natjecanja'!H$11)=TRUE,"",'[2]Organizacija natjecanja'!H$11)</f>
        <v>LOV RIBE UDICOM NA PLOVAK</v>
      </c>
      <c r="O6" s="10"/>
      <c r="Q6" s="14"/>
    </row>
    <row r="7" spans="2:18" s="13" customFormat="1" ht="18" x14ac:dyDescent="0.25">
      <c r="B7" s="15" t="s">
        <v>3</v>
      </c>
      <c r="D7" s="16"/>
      <c r="E7" s="16" t="str">
        <f>IF(ISNONTEXT('[2]Organizacija natjecanja'!H$4)=TRUE,"",'[2]Organizacija natjecanja'!H$4)</f>
        <v>Šoderica Goričan</v>
      </c>
      <c r="F7" s="10"/>
      <c r="G7" s="16"/>
      <c r="H7" s="17"/>
      <c r="I7" s="15" t="s">
        <v>4</v>
      </c>
      <c r="K7" s="13" t="str">
        <f>IF(ISNONTEXT('[2]Organizacija natjecanja'!H$5)=TRUE,"",'[2]Organizacija natjecanja'!H$5)</f>
        <v>Goričan,26.travnja 2025.</v>
      </c>
      <c r="O7" s="10" t="s">
        <v>5</v>
      </c>
      <c r="P7" s="18" t="str">
        <f>IF(ISNONTEXT('[2]Organizacija natjecanja'!H$9)=TRUE,"",'[2]Organizacija natjecanja'!H$9)</f>
        <v>SENIORI</v>
      </c>
    </row>
    <row r="8" spans="2:18" ht="12" customHeight="1" thickBot="1" x14ac:dyDescent="0.25"/>
    <row r="9" spans="2:18" s="24" customFormat="1" ht="25.5" customHeight="1" thickBot="1" x14ac:dyDescent="0.3">
      <c r="B9" s="19" t="s">
        <v>6</v>
      </c>
      <c r="C9" s="20" t="s">
        <v>7</v>
      </c>
      <c r="D9" s="20" t="s">
        <v>8</v>
      </c>
      <c r="E9" s="20" t="s">
        <v>9</v>
      </c>
      <c r="F9" s="21" t="s">
        <v>10</v>
      </c>
      <c r="G9" s="20" t="s">
        <v>11</v>
      </c>
      <c r="H9" s="22" t="s">
        <v>12</v>
      </c>
      <c r="I9" s="23"/>
      <c r="K9" s="19" t="s">
        <v>6</v>
      </c>
      <c r="L9" s="20" t="s">
        <v>7</v>
      </c>
      <c r="M9" s="20" t="s">
        <v>8</v>
      </c>
      <c r="N9" s="20" t="s">
        <v>9</v>
      </c>
      <c r="O9" s="21" t="s">
        <v>10</v>
      </c>
      <c r="P9" s="20" t="s">
        <v>11</v>
      </c>
      <c r="Q9" s="22" t="s">
        <v>12</v>
      </c>
      <c r="R9" s="23"/>
    </row>
    <row r="10" spans="2:18" ht="12" customHeight="1" thickBot="1" x14ac:dyDescent="0.25">
      <c r="K10" s="1"/>
      <c r="M10" s="1"/>
      <c r="P10" s="1"/>
      <c r="Q10" s="4"/>
      <c r="R10" s="1"/>
    </row>
    <row r="11" spans="2:18" s="33" customFormat="1" ht="15" customHeight="1" x14ac:dyDescent="0.2">
      <c r="B11" s="25">
        <f>IF(ISNUMBER(D11)=TRUE,VLOOKUP(B16,'[2]Obračun rezultata A sektora'!$D$2:$J$51,7,0),"")</f>
        <v>1</v>
      </c>
      <c r="C11" s="26" t="str">
        <f>VLOOKUP(B16,'[2]Obračun rezultata A sektora'!$D$2:$E$51,2,FALSE)</f>
        <v>Matija Habijan</v>
      </c>
      <c r="D11" s="27">
        <f>VLOOKUP(B16,'[2]Obračun rezultata A sektora'!$D$2:$H$51,5,FALSE)</f>
        <v>5</v>
      </c>
      <c r="E11" s="28">
        <f>IF(AND(ISNUMBER(D11)=TRUE,ISNUMBER(F11)=TRUE),VLOOKUP(B16,'[2]Obračun rezultata A sektora'!$D$2:$I$51,3,FALSE),"")</f>
        <v>4443</v>
      </c>
      <c r="F11" s="29">
        <f>VLOOKUP(B16,'[2]Obračun rezultata A sektora'!D$2:$G$51,4,FALSE)</f>
        <v>1</v>
      </c>
      <c r="G11" s="30">
        <f>VLOOKUP(C11,'[2]Pojedinačni plasman'!$A$6:$G$155,7,FALSE)</f>
        <v>3</v>
      </c>
      <c r="H11" s="31">
        <f>VLOOKUP(B16,'[2]Ekipni plasman'!$B$6:$F$55,5,FALSE)</f>
        <v>1</v>
      </c>
      <c r="I11" s="32"/>
      <c r="K11" s="25" t="str">
        <f>IF(ISNUMBER(M11)=TRUE,VLOOKUP(K16,'[2]Obračun rezultata A sektora'!$D$2:$J$51,7,0),"")</f>
        <v/>
      </c>
      <c r="L11" s="26" t="str">
        <f>VLOOKUP(K16,'[2]Obračun rezultata A sektora'!$D$2:$E$51,2,FALSE)</f>
        <v/>
      </c>
      <c r="M11" s="27" t="str">
        <f>VLOOKUP(K16,'[2]Obračun rezultata A sektora'!$D$2:$H$51,5,FALSE)</f>
        <v/>
      </c>
      <c r="N11" s="28" t="str">
        <f>IF(AND(ISNUMBER(M11)=TRUE,ISNUMBER(O11)=TRUE),VLOOKUP(K16,'[2]Obračun rezultata A sektora'!$D$2:$I$51,3,FALSE),"")</f>
        <v/>
      </c>
      <c r="O11" s="29" t="str">
        <f>VLOOKUP(K16,'[2]Obračun rezultata A sektora'!D$2:$G$51,4,FALSE)</f>
        <v/>
      </c>
      <c r="P11" s="30" t="str">
        <f>VLOOKUP(L11,'[2]Pojedinačni plasman'!$A$6:$G$155,7,FALSE)</f>
        <v/>
      </c>
      <c r="Q11" s="31" t="str">
        <f>VLOOKUP(K16,'[2]Ekipni plasman'!$B$6:$F$55,5,FALSE)</f>
        <v/>
      </c>
      <c r="R11" s="32"/>
    </row>
    <row r="12" spans="2:18" s="33" customFormat="1" ht="15" customHeight="1" x14ac:dyDescent="0.2">
      <c r="B12" s="34">
        <f>IF(ISNUMBER(D12)=TRUE,VLOOKUP(B16,'[2]Obračun rezultata B sektora'!$D$2:$J$51,7,0),"")</f>
        <v>2</v>
      </c>
      <c r="C12" s="35" t="str">
        <f>VLOOKUP(B16,'[2]Obračun rezultata B sektora'!$D$2:$E$51,2,FALSE)</f>
        <v>Krešimir Zvošec</v>
      </c>
      <c r="D12" s="36">
        <f>VLOOKUP(B16,'[2]Obračun rezultata B sektora'!$D$2:$H$51,5,FALSE)</f>
        <v>3</v>
      </c>
      <c r="E12" s="37">
        <f>IF(AND(ISNUMBER(D12)=TRUE,ISNUMBER(F12)=TRUE),VLOOKUP(B16,'[2]Obračun rezultata B sektora'!$D$2:$I$51,3,FALSE),"")</f>
        <v>3559</v>
      </c>
      <c r="F12" s="38">
        <f>VLOOKUP(B16,'[2]Obračun rezultata B sektora'!D$2:$G$51,4,FALSE)</f>
        <v>3</v>
      </c>
      <c r="G12" s="39">
        <f>VLOOKUP(C12,'[2]Pojedinačni plasman'!$A$6:$G$155,7,FALSE)</f>
        <v>8</v>
      </c>
      <c r="H12" s="40"/>
      <c r="I12" s="41"/>
      <c r="K12" s="34" t="str">
        <f>IF(ISNUMBER(M12)=TRUE,VLOOKUP(K16,'[2]Obračun rezultata B sektora'!$D$2:$J$51,7,0),"")</f>
        <v/>
      </c>
      <c r="L12" s="35" t="str">
        <f>VLOOKUP(K16,'[2]Obračun rezultata B sektora'!$D$2:$E$51,2,FALSE)</f>
        <v/>
      </c>
      <c r="M12" s="36" t="str">
        <f>VLOOKUP(K16,'[2]Obračun rezultata B sektora'!$D$2:$H$51,5,FALSE)</f>
        <v/>
      </c>
      <c r="N12" s="37" t="str">
        <f>IF(AND(ISNUMBER(M12)=TRUE,ISNUMBER(O12)=TRUE),VLOOKUP(K16,'[2]Obračun rezultata B sektora'!$D$2:$I$51,3,FALSE),"")</f>
        <v/>
      </c>
      <c r="O12" s="38" t="str">
        <f>VLOOKUP(K16,'[2]Obračun rezultata B sektora'!D$2:$G$51,4,FALSE)</f>
        <v/>
      </c>
      <c r="P12" s="39" t="str">
        <f>VLOOKUP(L12,'[2]Pojedinačni plasman'!$A$6:$G$155,7,FALSE)</f>
        <v/>
      </c>
      <c r="Q12" s="40"/>
      <c r="R12" s="41"/>
    </row>
    <row r="13" spans="2:18" s="33" customFormat="1" ht="15" customHeight="1" x14ac:dyDescent="0.2">
      <c r="B13" s="34">
        <f>IF(ISNUMBER(D13)=TRUE,VLOOKUP(B16,'[2]Obračun rezultata C sektora'!$D$2:$J$51,7,0),"")</f>
        <v>3</v>
      </c>
      <c r="C13" s="35" t="str">
        <f>VLOOKUP(B16,'[2]Obračun rezultata C sektora'!$D$2:$E$51,2,FALSE)</f>
        <v>Mladen Škoda</v>
      </c>
      <c r="D13" s="36">
        <f>VLOOKUP(B16,'[2]Obračun rezultata C sektora'!$D$2:$H$51,5,FALSE)</f>
        <v>1</v>
      </c>
      <c r="E13" s="37">
        <f>IF(AND(ISNUMBER(D13)=TRUE,ISNUMBER(F13)=TRUE),VLOOKUP(B16,'[2]Obračun rezultata C sektora'!$D$2:$I$51,3,FALSE),"")</f>
        <v>8949</v>
      </c>
      <c r="F13" s="38">
        <f>VLOOKUP(B16,'[2]Obračun rezultata C sektora'!D$2:$G$51,4,FALSE)</f>
        <v>2</v>
      </c>
      <c r="G13" s="39">
        <f>VLOOKUP(C13,'[2]Pojedinačni plasman'!$A$6:$G$155,7,FALSE)</f>
        <v>4</v>
      </c>
      <c r="H13" s="40"/>
      <c r="I13" s="41"/>
      <c r="K13" s="34" t="str">
        <f>IF(ISNUMBER(M13)=TRUE,VLOOKUP(K16,'[2]Obračun rezultata C sektora'!$D$2:$J$51,7,0),"")</f>
        <v/>
      </c>
      <c r="L13" s="35" t="str">
        <f>VLOOKUP(K16,'[2]Obračun rezultata C sektora'!$D$2:$E$51,2,FALSE)</f>
        <v/>
      </c>
      <c r="M13" s="36" t="str">
        <f>VLOOKUP(K16,'[2]Obračun rezultata C sektora'!$D$2:$H$51,5,FALSE)</f>
        <v/>
      </c>
      <c r="N13" s="37" t="str">
        <f>IF(AND(ISNUMBER(M13)=TRUE,ISNUMBER(O13)=TRUE),VLOOKUP(K16,'[2]Obračun rezultata C sektora'!$D$2:$I$51,3,FALSE),"")</f>
        <v/>
      </c>
      <c r="O13" s="38" t="str">
        <f>VLOOKUP(K16,'[2]Obračun rezultata C sektora'!D$2:$G$51,4,FALSE)</f>
        <v/>
      </c>
      <c r="P13" s="39" t="str">
        <f>VLOOKUP(L13,'[2]Pojedinačni plasman'!$A$6:$G$155,7,FALSE)</f>
        <v/>
      </c>
      <c r="Q13" s="40"/>
      <c r="R13" s="41"/>
    </row>
    <row r="14" spans="2:18" s="33" customFormat="1" ht="15" customHeight="1" x14ac:dyDescent="0.2">
      <c r="B14" s="34"/>
      <c r="C14" s="37"/>
      <c r="D14" s="36"/>
      <c r="E14" s="37"/>
      <c r="F14" s="38"/>
      <c r="G14" s="39"/>
      <c r="H14" s="40"/>
      <c r="I14" s="41"/>
      <c r="K14" s="34"/>
      <c r="L14" s="37"/>
      <c r="M14" s="36"/>
      <c r="N14" s="37"/>
      <c r="O14" s="38"/>
      <c r="P14" s="39"/>
      <c r="Q14" s="40"/>
      <c r="R14" s="41"/>
    </row>
    <row r="15" spans="2:18" s="33" customFormat="1" ht="15" customHeight="1" x14ac:dyDescent="0.2">
      <c r="B15" s="34"/>
      <c r="C15" s="37"/>
      <c r="D15" s="36"/>
      <c r="E15" s="37"/>
      <c r="F15" s="38"/>
      <c r="G15" s="39"/>
      <c r="H15" s="40"/>
      <c r="I15" s="41"/>
      <c r="K15" s="34"/>
      <c r="L15" s="37"/>
      <c r="M15" s="36"/>
      <c r="N15" s="37"/>
      <c r="O15" s="38"/>
      <c r="P15" s="39"/>
      <c r="Q15" s="40"/>
      <c r="R15" s="41"/>
    </row>
    <row r="16" spans="2:18" s="8" customFormat="1" ht="21" thickBot="1" x14ac:dyDescent="0.35">
      <c r="B16" s="42" t="str">
        <f>IF(ISNONTEXT('[2]Ekipni plasman'!$B$6)=FALSE,'[2]Ekipni plasman'!$B$6,"")</f>
        <v>Žužička Kotoriba</v>
      </c>
      <c r="C16" s="43"/>
      <c r="D16" s="44"/>
      <c r="E16" s="45">
        <f>VLOOKUP(B16,'[2]Ekipni plasman'!$B$6:$F$55,3,FALSE)</f>
        <v>16951</v>
      </c>
      <c r="F16" s="46">
        <f>VLOOKUP(B16,'[2]Ekipni plasman'!$B$6:$F$55,2,FALSE)</f>
        <v>6</v>
      </c>
      <c r="G16" s="47"/>
      <c r="H16" s="48"/>
      <c r="I16" s="49"/>
      <c r="K16" s="42" t="str">
        <f>IF(ISNONTEXT('[2]Ekipni plasman'!$B$16)=FALSE,'[2]Ekipni plasman'!$B$16,"")</f>
        <v/>
      </c>
      <c r="L16" s="43"/>
      <c r="M16" s="44"/>
      <c r="N16" s="45" t="str">
        <f>VLOOKUP(K16,'[2]Ekipni plasman'!$B$6:$F$55,3,FALSE)</f>
        <v/>
      </c>
      <c r="O16" s="46" t="str">
        <f>VLOOKUP(K16,'[2]Ekipni plasman'!$B$6:$F$55,2,FALSE)</f>
        <v/>
      </c>
      <c r="P16" s="47"/>
      <c r="Q16" s="48"/>
      <c r="R16" s="49"/>
    </row>
    <row r="17" spans="2:18" ht="12" customHeight="1" thickBot="1" x14ac:dyDescent="0.25">
      <c r="K17" s="1"/>
      <c r="M17" s="1"/>
      <c r="P17" s="1"/>
      <c r="Q17" s="4"/>
      <c r="R17" s="1"/>
    </row>
    <row r="18" spans="2:18" s="33" customFormat="1" ht="15" customHeight="1" x14ac:dyDescent="0.2">
      <c r="B18" s="25">
        <f>IF(ISNUMBER(D18)=TRUE,VLOOKUP(B23,'[2]Obračun rezultata A sektora'!$D$2:$J$51,7,0),"")</f>
        <v>10</v>
      </c>
      <c r="C18" s="26" t="str">
        <f>VLOOKUP(B23,'[2]Obračun rezultata A sektora'!$D$2:$E$51,2,FALSE)</f>
        <v>Miroslav Horvat</v>
      </c>
      <c r="D18" s="27">
        <f>VLOOKUP(B23,'[2]Obračun rezultata A sektora'!$D$2:$H$51,5,FALSE)</f>
        <v>3</v>
      </c>
      <c r="E18" s="28">
        <f>IF(AND(ISNUMBER(D18)=TRUE,ISNUMBER(F18)=TRUE),VLOOKUP(B23,'[2]Obračun rezultata A sektora'!$D$2:$I$51,3,FALSE),"")</f>
        <v>3139</v>
      </c>
      <c r="F18" s="29">
        <f>VLOOKUP(B23,'[2]Obračun rezultata A sektora'!D$2:$G$51,4,FALSE)</f>
        <v>2</v>
      </c>
      <c r="G18" s="30">
        <f>VLOOKUP(C18,'[2]Pojedinačni plasman'!$A$6:$G$155,7,FALSE)</f>
        <v>6</v>
      </c>
      <c r="H18" s="31">
        <f>VLOOKUP(B23,'[2]Ekipni plasman'!$B$6:$F$55,5,FALSE)</f>
        <v>2</v>
      </c>
      <c r="I18" s="32"/>
      <c r="K18" s="25" t="str">
        <f>IF(ISNUMBER(M18)=TRUE,VLOOKUP(K23,'[2]Obračun rezultata A sektora'!$D$2:$J$51,7,0),"")</f>
        <v/>
      </c>
      <c r="L18" s="26" t="str">
        <f>VLOOKUP(K23,'[2]Obračun rezultata A sektora'!$D$2:$E$51,2,FALSE)</f>
        <v/>
      </c>
      <c r="M18" s="27" t="str">
        <f>VLOOKUP(K23,'[2]Obračun rezultata A sektora'!$D$2:$H$51,5,FALSE)</f>
        <v/>
      </c>
      <c r="N18" s="28" t="str">
        <f>IF(AND(ISNUMBER(M18)=TRUE,ISNUMBER(O18)=TRUE),VLOOKUP(K23,'[2]Obračun rezultata A sektora'!$D$2:$I$51,3,FALSE),"")</f>
        <v/>
      </c>
      <c r="O18" s="29" t="str">
        <f>VLOOKUP(K23,'[2]Obračun rezultata A sektora'!D$2:$G$51,4,FALSE)</f>
        <v/>
      </c>
      <c r="P18" s="30" t="str">
        <f>VLOOKUP(L18,'[2]Pojedinačni plasman'!$A$6:$G$155,7,FALSE)</f>
        <v/>
      </c>
      <c r="Q18" s="31" t="str">
        <f>VLOOKUP(K23,'[2]Ekipni plasman'!$B$6:$F$55,5,FALSE)</f>
        <v/>
      </c>
      <c r="R18" s="32"/>
    </row>
    <row r="19" spans="2:18" s="33" customFormat="1" ht="15" customHeight="1" x14ac:dyDescent="0.2">
      <c r="B19" s="34">
        <f>IF(ISNUMBER(D19)=TRUE,VLOOKUP(B23,'[2]Obračun rezultata B sektora'!$D$2:$J$51,7,0),"")</f>
        <v>11</v>
      </c>
      <c r="C19" s="35" t="str">
        <f>VLOOKUP(B23,'[2]Obračun rezultata B sektora'!$D$2:$E$51,2,FALSE)</f>
        <v>Luka Tisaj</v>
      </c>
      <c r="D19" s="36">
        <f>VLOOKUP(B23,'[2]Obračun rezultata B sektora'!$D$2:$H$51,5,FALSE)</f>
        <v>1</v>
      </c>
      <c r="E19" s="37">
        <f>IF(AND(ISNUMBER(D19)=TRUE,ISNUMBER(F19)=TRUE),VLOOKUP(B23,'[2]Obračun rezultata B sektora'!$D$2:$I$51,3,FALSE),"")</f>
        <v>9062</v>
      </c>
      <c r="F19" s="38">
        <f>VLOOKUP(B23,'[2]Obračun rezultata B sektora'!D$2:$G$51,4,FALSE)</f>
        <v>1</v>
      </c>
      <c r="G19" s="39">
        <f>VLOOKUP(C19,'[2]Pojedinačni plasman'!$A$6:$G$155,7,FALSE)</f>
        <v>2</v>
      </c>
      <c r="H19" s="40"/>
      <c r="I19" s="41"/>
      <c r="K19" s="34" t="str">
        <f>IF(ISNUMBER(M19)=TRUE,VLOOKUP(K23,'[2]Obračun rezultata B sektora'!$D$2:$J$51,7,0),"")</f>
        <v/>
      </c>
      <c r="L19" s="35" t="str">
        <f>VLOOKUP(K23,'[2]Obračun rezultata B sektora'!$D$2:$E$51,2,FALSE)</f>
        <v/>
      </c>
      <c r="M19" s="36" t="str">
        <f>VLOOKUP(K23,'[2]Obračun rezultata B sektora'!$D$2:$H$51,5,FALSE)</f>
        <v/>
      </c>
      <c r="N19" s="37" t="str">
        <f>IF(AND(ISNUMBER(M19)=TRUE,ISNUMBER(O19)=TRUE),VLOOKUP(K23,'[2]Obračun rezultata B sektora'!$D$2:$I$51,3,FALSE),"")</f>
        <v/>
      </c>
      <c r="O19" s="38" t="str">
        <f>VLOOKUP(K23,'[2]Obračun rezultata B sektora'!D$2:$G$51,4,FALSE)</f>
        <v/>
      </c>
      <c r="P19" s="39" t="str">
        <f>VLOOKUP(L19,'[2]Pojedinačni plasman'!$A$6:$G$155,7,FALSE)</f>
        <v/>
      </c>
      <c r="Q19" s="40"/>
      <c r="R19" s="41"/>
    </row>
    <row r="20" spans="2:18" s="33" customFormat="1" ht="15" customHeight="1" x14ac:dyDescent="0.2">
      <c r="B20" s="34">
        <f>IF(ISNUMBER(D20)=TRUE,VLOOKUP(B23,'[2]Obračun rezultata C sektora'!$D$2:$J$51,7,0),"")</f>
        <v>12</v>
      </c>
      <c r="C20" s="35" t="str">
        <f>VLOOKUP(B23,'[2]Obračun rezultata C sektora'!$D$2:$E$51,2,FALSE)</f>
        <v>Branko Ivanovič</v>
      </c>
      <c r="D20" s="36">
        <f>VLOOKUP(B23,'[2]Obračun rezultata C sektora'!$D$2:$H$51,5,FALSE)</f>
        <v>4</v>
      </c>
      <c r="E20" s="37">
        <f>IF(AND(ISNUMBER(D20)=TRUE,ISNUMBER(F20)=TRUE),VLOOKUP(B23,'[2]Obračun rezultata C sektora'!$D$2:$I$51,3,FALSE),"")</f>
        <v>3018</v>
      </c>
      <c r="F20" s="38">
        <f>VLOOKUP(B23,'[2]Obračun rezultata C sektora'!D$2:$G$51,4,FALSE)</f>
        <v>4</v>
      </c>
      <c r="G20" s="39">
        <f>VLOOKUP(C20,'[2]Pojedinačni plasman'!$A$6:$G$155,7,FALSE)</f>
        <v>10</v>
      </c>
      <c r="H20" s="40"/>
      <c r="I20" s="41"/>
      <c r="K20" s="34" t="str">
        <f>IF(ISNUMBER(M20)=TRUE,VLOOKUP(K23,'[2]Obračun rezultata C sektora'!$D$2:$J$51,7,0),"")</f>
        <v/>
      </c>
      <c r="L20" s="35" t="str">
        <f>VLOOKUP(K23,'[2]Obračun rezultata C sektora'!$D$2:$E$51,2,FALSE)</f>
        <v/>
      </c>
      <c r="M20" s="36" t="str">
        <f>VLOOKUP(K23,'[2]Obračun rezultata C sektora'!$D$2:$H$51,5,FALSE)</f>
        <v/>
      </c>
      <c r="N20" s="37" t="str">
        <f>IF(AND(ISNUMBER(M20)=TRUE,ISNUMBER(O20)=TRUE),VLOOKUP(K23,'[2]Obračun rezultata C sektora'!$D$2:$I$51,3,FALSE),"")</f>
        <v/>
      </c>
      <c r="O20" s="38" t="str">
        <f>VLOOKUP(K23,'[2]Obračun rezultata C sektora'!D$2:$G$51,4,FALSE)</f>
        <v/>
      </c>
      <c r="P20" s="39" t="str">
        <f>VLOOKUP(L20,'[2]Pojedinačni plasman'!$A$6:$G$155,7,FALSE)</f>
        <v/>
      </c>
      <c r="Q20" s="40"/>
      <c r="R20" s="41"/>
    </row>
    <row r="21" spans="2:18" s="33" customFormat="1" ht="15" customHeight="1" x14ac:dyDescent="0.2">
      <c r="B21" s="34"/>
      <c r="C21" s="37"/>
      <c r="D21" s="36"/>
      <c r="E21" s="37"/>
      <c r="F21" s="38"/>
      <c r="G21" s="39"/>
      <c r="H21" s="40"/>
      <c r="I21" s="41"/>
      <c r="K21" s="34"/>
      <c r="L21" s="37"/>
      <c r="M21" s="36"/>
      <c r="N21" s="37"/>
      <c r="O21" s="38"/>
      <c r="P21" s="39"/>
      <c r="Q21" s="40"/>
      <c r="R21" s="41"/>
    </row>
    <row r="22" spans="2:18" s="33" customFormat="1" ht="15" customHeight="1" x14ac:dyDescent="0.2">
      <c r="B22" s="34"/>
      <c r="C22" s="37"/>
      <c r="D22" s="36"/>
      <c r="E22" s="37"/>
      <c r="F22" s="38"/>
      <c r="G22" s="39"/>
      <c r="H22" s="40"/>
      <c r="I22" s="41"/>
      <c r="K22" s="34"/>
      <c r="L22" s="37"/>
      <c r="M22" s="36"/>
      <c r="N22" s="37"/>
      <c r="O22" s="38"/>
      <c r="P22" s="39"/>
      <c r="Q22" s="40"/>
      <c r="R22" s="41"/>
    </row>
    <row r="23" spans="2:18" s="8" customFormat="1" ht="21" thickBot="1" x14ac:dyDescent="0.35">
      <c r="B23" s="42" t="str">
        <f>IF(ISNONTEXT('[2]Ekipni plasman'!$B$7)=FALSE,'[2]Ekipni plasman'!$B$7,"")</f>
        <v>Smuđ Goričan</v>
      </c>
      <c r="C23" s="43"/>
      <c r="D23" s="44"/>
      <c r="E23" s="45">
        <f>VLOOKUP(B23,'[2]Ekipni plasman'!$B$6:$F$55,3,FALSE)</f>
        <v>15219</v>
      </c>
      <c r="F23" s="46">
        <f>VLOOKUP(B23,'[2]Ekipni plasman'!$B$6:$F$55,2,FALSE)</f>
        <v>7</v>
      </c>
      <c r="G23" s="47"/>
      <c r="H23" s="48"/>
      <c r="I23" s="49"/>
      <c r="K23" s="42" t="str">
        <f>IF(ISNONTEXT('[2]Ekipni plasman'!$B$17)=FALSE,'[2]Ekipni plasman'!$B$17,"")</f>
        <v/>
      </c>
      <c r="L23" s="43"/>
      <c r="M23" s="44"/>
      <c r="N23" s="45" t="str">
        <f>VLOOKUP(K23,'[2]Ekipni plasman'!$B$6:$F$55,3,FALSE)</f>
        <v/>
      </c>
      <c r="O23" s="46" t="str">
        <f>VLOOKUP(K23,'[2]Ekipni plasman'!$B$6:$F$55,2,FALSE)</f>
        <v/>
      </c>
      <c r="P23" s="47"/>
      <c r="Q23" s="48"/>
      <c r="R23" s="49"/>
    </row>
    <row r="24" spans="2:18" ht="12" customHeight="1" thickBot="1" x14ac:dyDescent="0.25">
      <c r="K24" s="1"/>
      <c r="M24" s="1"/>
      <c r="P24" s="1"/>
      <c r="Q24" s="4"/>
      <c r="R24" s="1"/>
    </row>
    <row r="25" spans="2:18" s="33" customFormat="1" ht="15" customHeight="1" x14ac:dyDescent="0.2">
      <c r="B25" s="25">
        <f>IF(ISNUMBER(D25)=TRUE,VLOOKUP(B30,'[2]Obračun rezultata A sektora'!$D$2:$J$51,7,0),"")</f>
        <v>13</v>
      </c>
      <c r="C25" s="26" t="str">
        <f>VLOOKUP(B30,'[2]Obračun rezultata A sektora'!$D$2:$E$51,2,FALSE)</f>
        <v>Nenad Jesenović</v>
      </c>
      <c r="D25" s="27">
        <f>VLOOKUP(B30,'[2]Obračun rezultata A sektora'!$D$2:$H$51,5,FALSE)</f>
        <v>4</v>
      </c>
      <c r="E25" s="28">
        <f>IF(AND(ISNUMBER(D25)=TRUE,ISNUMBER(F25)=TRUE),VLOOKUP(B30,'[2]Obračun rezultata A sektora'!$D$2:$I$51,3,FALSE),"")</f>
        <v>1716</v>
      </c>
      <c r="F25" s="29">
        <f>VLOOKUP(B30,'[2]Obračun rezultata A sektora'!D$2:$G$51,4,FALSE)</f>
        <v>5</v>
      </c>
      <c r="G25" s="30">
        <f>VLOOKUP(C25,'[2]Pojedinačni plasman'!$A$6:$G$155,7,FALSE)</f>
        <v>13</v>
      </c>
      <c r="H25" s="31">
        <f>VLOOKUP(B30,'[2]Ekipni plasman'!$B$6:$F$55,5,FALSE)</f>
        <v>3</v>
      </c>
      <c r="I25" s="32"/>
      <c r="K25" s="25" t="str">
        <f>IF(ISNUMBER(M25)=TRUE,VLOOKUP(K30,'[2]Obračun rezultata A sektora'!$D$2:$J$51,7,0),"")</f>
        <v/>
      </c>
      <c r="L25" s="26" t="str">
        <f>VLOOKUP(K30,'[2]Obračun rezultata A sektora'!$D$2:$E$51,2,FALSE)</f>
        <v/>
      </c>
      <c r="M25" s="27" t="str">
        <f>VLOOKUP(K30,'[2]Obračun rezultata A sektora'!$D$2:$H$51,5,FALSE)</f>
        <v/>
      </c>
      <c r="N25" s="28" t="str">
        <f>IF(AND(ISNUMBER(M25)=TRUE,ISNUMBER(O25)=TRUE),VLOOKUP(K30,'[2]Obračun rezultata A sektora'!$D$2:$I$51,3,FALSE),"")</f>
        <v/>
      </c>
      <c r="O25" s="29" t="str">
        <f>VLOOKUP(K30,'[2]Obračun rezultata A sektora'!D$2:$G$51,4,FALSE)</f>
        <v/>
      </c>
      <c r="P25" s="30" t="str">
        <f>VLOOKUP(L25,'[2]Pojedinačni plasman'!$A$6:$G$155,7,FALSE)</f>
        <v/>
      </c>
      <c r="Q25" s="31" t="str">
        <f>VLOOKUP(K30,'[2]Ekipni plasman'!$B$6:$F$55,5,FALSE)</f>
        <v/>
      </c>
      <c r="R25" s="32"/>
    </row>
    <row r="26" spans="2:18" s="33" customFormat="1" ht="15" customHeight="1" x14ac:dyDescent="0.2">
      <c r="B26" s="34">
        <f>IF(ISNUMBER(D26)=TRUE,VLOOKUP(B30,'[2]Obračun rezultata B sektora'!$D$2:$J$51,7,0),"")</f>
        <v>14</v>
      </c>
      <c r="C26" s="35" t="str">
        <f>VLOOKUP(B30,'[2]Obračun rezultata B sektora'!$D$2:$E$51,2,FALSE)</f>
        <v>Tomica Barić</v>
      </c>
      <c r="D26" s="36">
        <f>VLOOKUP(B30,'[2]Obračun rezultata B sektora'!$D$2:$H$51,5,FALSE)</f>
        <v>2</v>
      </c>
      <c r="E26" s="37">
        <f>IF(AND(ISNUMBER(D26)=TRUE,ISNUMBER(F26)=TRUE),VLOOKUP(B30,'[2]Obračun rezultata B sektora'!$D$2:$I$51,3,FALSE),"")</f>
        <v>4534</v>
      </c>
      <c r="F26" s="38">
        <f>VLOOKUP(B30,'[2]Obračun rezultata B sektora'!D$2:$G$51,4,FALSE)</f>
        <v>2</v>
      </c>
      <c r="G26" s="39">
        <f>VLOOKUP(C26,'[2]Pojedinačni plasman'!$A$6:$G$155,7,FALSE)</f>
        <v>5</v>
      </c>
      <c r="H26" s="40"/>
      <c r="I26" s="41"/>
      <c r="K26" s="34" t="str">
        <f>IF(ISNUMBER(M26)=TRUE,VLOOKUP(K30,'[2]Obračun rezultata B sektora'!$D$2:$J$51,7,0),"")</f>
        <v/>
      </c>
      <c r="L26" s="35" t="str">
        <f>VLOOKUP(K30,'[2]Obračun rezultata B sektora'!$D$2:$E$51,2,FALSE)</f>
        <v/>
      </c>
      <c r="M26" s="36" t="str">
        <f>VLOOKUP(K30,'[2]Obračun rezultata B sektora'!$D$2:$H$51,5,FALSE)</f>
        <v/>
      </c>
      <c r="N26" s="37" t="str">
        <f>IF(AND(ISNUMBER(M26)=TRUE,ISNUMBER(O26)=TRUE),VLOOKUP(K30,'[2]Obračun rezultata B sektora'!$D$2:$I$51,3,FALSE),"")</f>
        <v/>
      </c>
      <c r="O26" s="38" t="str">
        <f>VLOOKUP(K30,'[2]Obračun rezultata B sektora'!D$2:$G$51,4,FALSE)</f>
        <v/>
      </c>
      <c r="P26" s="39" t="str">
        <f>VLOOKUP(L26,'[2]Pojedinačni plasman'!$A$6:$G$155,7,FALSE)</f>
        <v/>
      </c>
      <c r="Q26" s="40"/>
      <c r="R26" s="41"/>
    </row>
    <row r="27" spans="2:18" s="33" customFormat="1" ht="15" customHeight="1" x14ac:dyDescent="0.2">
      <c r="B27" s="34">
        <f>IF(ISNUMBER(D27)=TRUE,VLOOKUP(B30,'[2]Obračun rezultata C sektora'!$D$2:$J$51,7,0),"")</f>
        <v>15</v>
      </c>
      <c r="C27" s="35" t="str">
        <f>VLOOKUP(B30,'[2]Obračun rezultata C sektora'!$D$2:$E$51,2,FALSE)</f>
        <v>Boris Klarić</v>
      </c>
      <c r="D27" s="36">
        <f>VLOOKUP(B30,'[2]Obračun rezultata C sektora'!$D$2:$H$51,5,FALSE)</f>
        <v>5</v>
      </c>
      <c r="E27" s="37">
        <f>IF(AND(ISNUMBER(D27)=TRUE,ISNUMBER(F27)=TRUE),VLOOKUP(B30,'[2]Obračun rezultata C sektora'!$D$2:$I$51,3,FALSE),"")</f>
        <v>10310</v>
      </c>
      <c r="F27" s="38">
        <f>VLOOKUP(B30,'[2]Obračun rezultata C sektora'!D$2:$G$51,4,FALSE)</f>
        <v>1</v>
      </c>
      <c r="G27" s="39">
        <f>VLOOKUP(C27,'[2]Pojedinačni plasman'!$A$6:$G$155,7,FALSE)</f>
        <v>1</v>
      </c>
      <c r="H27" s="40"/>
      <c r="I27" s="41"/>
      <c r="K27" s="34" t="str">
        <f>IF(ISNUMBER(M27)=TRUE,VLOOKUP(K30,'[2]Obračun rezultata C sektora'!$D$2:$J$51,7,0),"")</f>
        <v/>
      </c>
      <c r="L27" s="35" t="str">
        <f>VLOOKUP(K30,'[2]Obračun rezultata C sektora'!$D$2:$E$51,2,FALSE)</f>
        <v/>
      </c>
      <c r="M27" s="36" t="str">
        <f>VLOOKUP(K30,'[2]Obračun rezultata C sektora'!$D$2:$H$51,5,FALSE)</f>
        <v/>
      </c>
      <c r="N27" s="37" t="str">
        <f>IF(AND(ISNUMBER(M27)=TRUE,ISNUMBER(O27)=TRUE),VLOOKUP(K30,'[2]Obračun rezultata C sektora'!$D$2:$I$51,3,FALSE),"")</f>
        <v/>
      </c>
      <c r="O27" s="38" t="str">
        <f>VLOOKUP(K30,'[2]Obračun rezultata C sektora'!D$2:$G$51,4,FALSE)</f>
        <v/>
      </c>
      <c r="P27" s="39" t="str">
        <f>VLOOKUP(L27,'[2]Pojedinačni plasman'!$A$6:$G$155,7,FALSE)</f>
        <v/>
      </c>
      <c r="Q27" s="40"/>
      <c r="R27" s="41"/>
    </row>
    <row r="28" spans="2:18" s="33" customFormat="1" ht="15" customHeight="1" x14ac:dyDescent="0.2">
      <c r="B28" s="34"/>
      <c r="C28" s="37"/>
      <c r="D28" s="36"/>
      <c r="E28" s="37"/>
      <c r="F28" s="38"/>
      <c r="G28" s="39"/>
      <c r="H28" s="40"/>
      <c r="I28" s="41"/>
      <c r="K28" s="34"/>
      <c r="L28" s="37"/>
      <c r="M28" s="36"/>
      <c r="N28" s="37"/>
      <c r="O28" s="38"/>
      <c r="P28" s="39"/>
      <c r="Q28" s="40"/>
      <c r="R28" s="41"/>
    </row>
    <row r="29" spans="2:18" s="33" customFormat="1" ht="15" customHeight="1" x14ac:dyDescent="0.2">
      <c r="B29" s="34"/>
      <c r="C29" s="37"/>
      <c r="D29" s="36"/>
      <c r="E29" s="37"/>
      <c r="F29" s="38"/>
      <c r="G29" s="39"/>
      <c r="H29" s="40"/>
      <c r="I29" s="41"/>
      <c r="K29" s="34"/>
      <c r="L29" s="37"/>
      <c r="M29" s="36"/>
      <c r="N29" s="37"/>
      <c r="O29" s="38"/>
      <c r="P29" s="39"/>
      <c r="Q29" s="40"/>
      <c r="R29" s="41"/>
    </row>
    <row r="30" spans="2:18" s="8" customFormat="1" ht="21" thickBot="1" x14ac:dyDescent="0.35">
      <c r="B30" s="42" t="str">
        <f>IF(ISNONTEXT('[2]Ekipni plasman'!$B$8)=FALSE,'[2]Ekipni plasman'!$B$8,"")</f>
        <v>Črnec Donji Hrašćan</v>
      </c>
      <c r="C30" s="43"/>
      <c r="D30" s="44"/>
      <c r="E30" s="45">
        <f>VLOOKUP(B30,'[2]Ekipni plasman'!$B$6:$F$55,3,FALSE)</f>
        <v>16560</v>
      </c>
      <c r="F30" s="46">
        <f>VLOOKUP(B30,'[2]Ekipni plasman'!$B$6:$F$55,2,FALSE)</f>
        <v>8</v>
      </c>
      <c r="G30" s="47"/>
      <c r="H30" s="48"/>
      <c r="I30" s="49"/>
      <c r="K30" s="42" t="str">
        <f>IF(ISNONTEXT('[2]Ekipni plasman'!$B$18)=FALSE,'[2]Ekipni plasman'!$B$18,"")</f>
        <v/>
      </c>
      <c r="L30" s="43"/>
      <c r="M30" s="44"/>
      <c r="N30" s="45" t="str">
        <f>VLOOKUP(K30,'[2]Ekipni plasman'!$B$6:$F$55,3,FALSE)</f>
        <v/>
      </c>
      <c r="O30" s="46" t="str">
        <f>VLOOKUP(K30,'[2]Ekipni plasman'!$B$6:$F$55,2,FALSE)</f>
        <v/>
      </c>
      <c r="P30" s="47"/>
      <c r="Q30" s="48"/>
      <c r="R30" s="49"/>
    </row>
    <row r="31" spans="2:18" ht="12" customHeight="1" thickBot="1" x14ac:dyDescent="0.25">
      <c r="K31" s="1"/>
      <c r="M31" s="1"/>
      <c r="P31" s="1"/>
      <c r="Q31" s="4"/>
      <c r="R31" s="1"/>
    </row>
    <row r="32" spans="2:18" s="33" customFormat="1" ht="15" customHeight="1" x14ac:dyDescent="0.2">
      <c r="B32" s="25">
        <f>IF(ISNUMBER(D32)=TRUE,VLOOKUP(B37,'[2]Obračun rezultata A sektora'!$D$2:$J$51,7,0),"")</f>
        <v>7</v>
      </c>
      <c r="C32" s="26" t="str">
        <f>VLOOKUP(B37,'[2]Obračun rezultata A sektora'!$D$2:$E$51,2,FALSE)</f>
        <v>Nenad Kuhanec</v>
      </c>
      <c r="D32" s="27">
        <f>VLOOKUP(B37,'[2]Obračun rezultata A sektora'!$D$2:$H$51,5,FALSE)</f>
        <v>2</v>
      </c>
      <c r="E32" s="28">
        <f>IF(AND(ISNUMBER(D32)=TRUE,ISNUMBER(F32)=TRUE),VLOOKUP(B37,'[2]Obračun rezultata A sektora'!$D$2:$I$51,3,FALSE),"")</f>
        <v>2577</v>
      </c>
      <c r="F32" s="29">
        <f>VLOOKUP(B37,'[2]Obračun rezultata A sektora'!D$2:$G$51,4,FALSE)</f>
        <v>3</v>
      </c>
      <c r="G32" s="30">
        <f>VLOOKUP(C32,'[2]Pojedinačni plasman'!$A$6:$G$155,7,FALSE)</f>
        <v>9</v>
      </c>
      <c r="H32" s="31">
        <f>VLOOKUP(B37,'[2]Ekipni plasman'!$B$6:$F$55,5,FALSE)</f>
        <v>4</v>
      </c>
      <c r="I32" s="32"/>
      <c r="K32" s="25" t="str">
        <f>IF(ISNUMBER(M32)=TRUE,VLOOKUP(K37,'[2]Obračun rezultata A sektora'!$D$2:$J$51,7,0),"")</f>
        <v/>
      </c>
      <c r="L32" s="26" t="str">
        <f>VLOOKUP(K37,'[2]Obračun rezultata A sektora'!$D$2:$E$51,2,FALSE)</f>
        <v/>
      </c>
      <c r="M32" s="27" t="str">
        <f>VLOOKUP(K37,'[2]Obračun rezultata A sektora'!$D$2:$H$51,5,FALSE)</f>
        <v/>
      </c>
      <c r="N32" s="28" t="str">
        <f>IF(AND(ISNUMBER(M32)=TRUE,ISNUMBER(O32)=TRUE),VLOOKUP(K37,'[2]Obračun rezultata A sektora'!$D$2:$I$51,3,FALSE),"")</f>
        <v/>
      </c>
      <c r="O32" s="29" t="str">
        <f>VLOOKUP(K37,'[2]Obračun rezultata A sektora'!D$2:$G$51,4,FALSE)</f>
        <v/>
      </c>
      <c r="P32" s="30" t="str">
        <f>VLOOKUP(L32,'[2]Pojedinačni plasman'!$A$6:$G$155,7,FALSE)</f>
        <v/>
      </c>
      <c r="Q32" s="31" t="str">
        <f>VLOOKUP(K37,'[2]Ekipni plasman'!$B$6:$F$55,5,FALSE)</f>
        <v/>
      </c>
      <c r="R32" s="32"/>
    </row>
    <row r="33" spans="2:18" s="33" customFormat="1" ht="15" customHeight="1" x14ac:dyDescent="0.2">
      <c r="B33" s="34">
        <f>IF(ISNUMBER(D33)=TRUE,VLOOKUP(B37,'[2]Obračun rezultata B sektora'!$D$2:$J$51,7,0),"")</f>
        <v>8</v>
      </c>
      <c r="C33" s="35" t="str">
        <f>VLOOKUP(B37,'[2]Obračun rezultata B sektora'!$D$2:$E$51,2,FALSE)</f>
        <v>Jan Zrna</v>
      </c>
      <c r="D33" s="36">
        <f>VLOOKUP(B37,'[2]Obračun rezultata B sektora'!$D$2:$H$51,5,FALSE)</f>
        <v>5</v>
      </c>
      <c r="E33" s="37">
        <f>IF(AND(ISNUMBER(D33)=TRUE,ISNUMBER(F33)=TRUE),VLOOKUP(B37,'[2]Obračun rezultata B sektora'!$D$2:$I$51,3,FALSE),"")</f>
        <v>1969</v>
      </c>
      <c r="F33" s="38">
        <f>VLOOKUP(B37,'[2]Obračun rezultata B sektora'!D$2:$G$51,4,FALSE)</f>
        <v>4</v>
      </c>
      <c r="G33" s="39">
        <f>VLOOKUP(C33,'[2]Pojedinačni plasman'!$A$6:$G$155,7,FALSE)</f>
        <v>12</v>
      </c>
      <c r="H33" s="40"/>
      <c r="I33" s="41"/>
      <c r="K33" s="34" t="str">
        <f>IF(ISNUMBER(M33)=TRUE,VLOOKUP(K37,'[2]Obračun rezultata B sektora'!$D$2:$J$51,7,0),"")</f>
        <v/>
      </c>
      <c r="L33" s="35" t="str">
        <f>VLOOKUP(K37,'[2]Obračun rezultata B sektora'!$D$2:$E$51,2,FALSE)</f>
        <v/>
      </c>
      <c r="M33" s="36" t="str">
        <f>VLOOKUP(K37,'[2]Obračun rezultata B sektora'!$D$2:$H$51,5,FALSE)</f>
        <v/>
      </c>
      <c r="N33" s="37" t="str">
        <f>IF(AND(ISNUMBER(M33)=TRUE,ISNUMBER(O33)=TRUE),VLOOKUP(K37,'[2]Obračun rezultata B sektora'!$D$2:$I$51,3,FALSE),"")</f>
        <v/>
      </c>
      <c r="O33" s="38" t="str">
        <f>VLOOKUP(K37,'[2]Obračun rezultata B sektora'!D$2:$G$51,4,FALSE)</f>
        <v/>
      </c>
      <c r="P33" s="39" t="str">
        <f>VLOOKUP(L33,'[2]Pojedinačni plasman'!$A$6:$G$155,7,FALSE)</f>
        <v/>
      </c>
      <c r="Q33" s="40"/>
      <c r="R33" s="41"/>
    </row>
    <row r="34" spans="2:18" s="33" customFormat="1" ht="15" customHeight="1" x14ac:dyDescent="0.2">
      <c r="B34" s="34">
        <f>IF(ISNUMBER(D34)=TRUE,VLOOKUP(B37,'[2]Obračun rezultata C sektora'!$D$2:$J$51,7,0),"")</f>
        <v>9</v>
      </c>
      <c r="C34" s="35" t="str">
        <f>VLOOKUP(B37,'[2]Obračun rezultata C sektora'!$D$2:$E$51,2,FALSE)</f>
        <v>Marko Čanadi</v>
      </c>
      <c r="D34" s="36">
        <f>VLOOKUP(B37,'[2]Obračun rezultata C sektora'!$D$2:$H$51,5,FALSE)</f>
        <v>3</v>
      </c>
      <c r="E34" s="37">
        <f>IF(AND(ISNUMBER(D34)=TRUE,ISNUMBER(F34)=TRUE),VLOOKUP(B37,'[2]Obračun rezultata C sektora'!$D$2:$I$51,3,FALSE),"")</f>
        <v>5535</v>
      </c>
      <c r="F34" s="38">
        <f>VLOOKUP(B37,'[2]Obračun rezultata C sektora'!D$2:$G$51,4,FALSE)</f>
        <v>3</v>
      </c>
      <c r="G34" s="39">
        <f>VLOOKUP(C34,'[2]Pojedinačni plasman'!$A$6:$G$155,7,FALSE)</f>
        <v>7</v>
      </c>
      <c r="H34" s="40"/>
      <c r="I34" s="41"/>
      <c r="K34" s="34" t="str">
        <f>IF(ISNUMBER(M34)=TRUE,VLOOKUP(K37,'[2]Obračun rezultata C sektora'!$D$2:$J$51,7,0),"")</f>
        <v/>
      </c>
      <c r="L34" s="35" t="str">
        <f>VLOOKUP(K37,'[2]Obračun rezultata C sektora'!$D$2:$E$51,2,FALSE)</f>
        <v/>
      </c>
      <c r="M34" s="36" t="str">
        <f>VLOOKUP(K37,'[2]Obračun rezultata C sektora'!$D$2:$H$51,5,FALSE)</f>
        <v/>
      </c>
      <c r="N34" s="37" t="str">
        <f>IF(AND(ISNUMBER(M34)=TRUE,ISNUMBER(O34)=TRUE),VLOOKUP(K37,'[2]Obračun rezultata C sektora'!$D$2:$I$51,3,FALSE),"")</f>
        <v/>
      </c>
      <c r="O34" s="38" t="str">
        <f>VLOOKUP(K37,'[2]Obračun rezultata C sektora'!D$2:$G$51,4,FALSE)</f>
        <v/>
      </c>
      <c r="P34" s="39" t="str">
        <f>VLOOKUP(L34,'[2]Pojedinačni plasman'!$A$6:$G$155,7,FALSE)</f>
        <v/>
      </c>
      <c r="Q34" s="40"/>
      <c r="R34" s="41"/>
    </row>
    <row r="35" spans="2:18" s="33" customFormat="1" ht="15" customHeight="1" x14ac:dyDescent="0.2">
      <c r="B35" s="34"/>
      <c r="C35" s="37"/>
      <c r="D35" s="36"/>
      <c r="E35" s="37"/>
      <c r="F35" s="38"/>
      <c r="G35" s="39"/>
      <c r="H35" s="40"/>
      <c r="I35" s="41"/>
      <c r="K35" s="34"/>
      <c r="L35" s="37"/>
      <c r="M35" s="36"/>
      <c r="N35" s="37"/>
      <c r="O35" s="38"/>
      <c r="P35" s="39"/>
      <c r="Q35" s="40"/>
      <c r="R35" s="41"/>
    </row>
    <row r="36" spans="2:18" s="33" customFormat="1" ht="15" customHeight="1" x14ac:dyDescent="0.2">
      <c r="B36" s="34"/>
      <c r="C36" s="37"/>
      <c r="D36" s="36"/>
      <c r="E36" s="37"/>
      <c r="F36" s="38"/>
      <c r="G36" s="39"/>
      <c r="H36" s="40"/>
      <c r="I36" s="41"/>
      <c r="K36" s="34"/>
      <c r="L36" s="37"/>
      <c r="M36" s="36"/>
      <c r="N36" s="37"/>
      <c r="O36" s="38"/>
      <c r="P36" s="39"/>
      <c r="Q36" s="40"/>
      <c r="R36" s="41"/>
    </row>
    <row r="37" spans="2:18" s="8" customFormat="1" ht="21" thickBot="1" x14ac:dyDescent="0.35">
      <c r="B37" s="42" t="str">
        <f>IF(ISNONTEXT('[2]Ekipni plasman'!$B$9)=FALSE,'[2]Ekipni plasman'!$B$9,"")</f>
        <v>Šaran Palinovec</v>
      </c>
      <c r="C37" s="43"/>
      <c r="D37" s="44"/>
      <c r="E37" s="45">
        <f>VLOOKUP(B37,'[2]Ekipni plasman'!$B$6:$F$55,3,FALSE)</f>
        <v>10081</v>
      </c>
      <c r="F37" s="46">
        <f>VLOOKUP(B37,'[2]Ekipni plasman'!$B$6:$F$55,2,FALSE)</f>
        <v>10</v>
      </c>
      <c r="G37" s="47"/>
      <c r="H37" s="48"/>
      <c r="I37" s="49"/>
      <c r="K37" s="42" t="str">
        <f>IF(ISNONTEXT('[2]Ekipni plasman'!$B$19)=FALSE,'[2]Ekipni plasman'!$B$19,"")</f>
        <v/>
      </c>
      <c r="L37" s="43"/>
      <c r="M37" s="44"/>
      <c r="N37" s="45" t="str">
        <f>VLOOKUP(K37,'[2]Ekipni plasman'!$B$6:$F$55,3,FALSE)</f>
        <v/>
      </c>
      <c r="O37" s="46" t="str">
        <f>VLOOKUP(K37,'[2]Ekipni plasman'!$B$6:$F$55,2,FALSE)</f>
        <v/>
      </c>
      <c r="P37" s="47"/>
      <c r="Q37" s="48"/>
      <c r="R37" s="49"/>
    </row>
    <row r="38" spans="2:18" ht="12" customHeight="1" thickBot="1" x14ac:dyDescent="0.25">
      <c r="K38" s="1"/>
      <c r="M38" s="1"/>
      <c r="P38" s="1"/>
      <c r="Q38" s="4"/>
      <c r="R38" s="1"/>
    </row>
    <row r="39" spans="2:18" s="33" customFormat="1" ht="15" customHeight="1" x14ac:dyDescent="0.2">
      <c r="B39" s="25">
        <f>IF(ISNUMBER(D39)=TRUE,VLOOKUP(B44,'[2]Obračun rezultata A sektora'!$D$2:$J$51,7,0),"")</f>
        <v>4</v>
      </c>
      <c r="C39" s="26" t="str">
        <f>VLOOKUP(B44,'[2]Obračun rezultata A sektora'!$D$2:$E$51,2,FALSE)</f>
        <v>Stjepan Orehovec</v>
      </c>
      <c r="D39" s="27">
        <f>VLOOKUP(B44,'[2]Obračun rezultata A sektora'!$D$2:$H$51,5,FALSE)</f>
        <v>1</v>
      </c>
      <c r="E39" s="28">
        <f>IF(AND(ISNUMBER(D39)=TRUE,ISNUMBER(F39)=TRUE),VLOOKUP(B44,'[2]Obračun rezultata A sektora'!$D$2:$I$51,3,FALSE),"")</f>
        <v>2207</v>
      </c>
      <c r="F39" s="29">
        <f>VLOOKUP(B44,'[2]Obračun rezultata A sektora'!D$2:$G$51,4,FALSE)</f>
        <v>4</v>
      </c>
      <c r="G39" s="30">
        <f>VLOOKUP(C39,'[2]Pojedinačni plasman'!$A$6:$G$155,7,FALSE)</f>
        <v>11</v>
      </c>
      <c r="H39" s="31">
        <f>VLOOKUP(B44,'[2]Ekipni plasman'!$B$6:$F$55,5,FALSE)</f>
        <v>5</v>
      </c>
      <c r="I39" s="32"/>
      <c r="K39" s="25" t="str">
        <f>IF(ISNUMBER(M39)=TRUE,VLOOKUP(K44,'[2]Obračun rezultata A sektora'!$D$2:$J$51,7,0),"")</f>
        <v/>
      </c>
      <c r="L39" s="26" t="str">
        <f>VLOOKUP(K44,'[2]Obračun rezultata A sektora'!$D$2:$E$51,2,FALSE)</f>
        <v/>
      </c>
      <c r="M39" s="27" t="str">
        <f>VLOOKUP(K44,'[2]Obračun rezultata A sektora'!$D$2:$H$51,5,FALSE)</f>
        <v/>
      </c>
      <c r="N39" s="28" t="str">
        <f>IF(AND(ISNUMBER(M39)=TRUE,ISNUMBER(O39)=TRUE),VLOOKUP(K44,'[2]Obračun rezultata A sektora'!$D$2:$I$51,3,FALSE),"")</f>
        <v/>
      </c>
      <c r="O39" s="29" t="str">
        <f>VLOOKUP(K44,'[2]Obračun rezultata A sektora'!D$2:$G$51,4,FALSE)</f>
        <v/>
      </c>
      <c r="P39" s="30" t="str">
        <f>VLOOKUP(L39,'[2]Pojedinačni plasman'!$A$6:$G$155,7,FALSE)</f>
        <v/>
      </c>
      <c r="Q39" s="31" t="str">
        <f>VLOOKUP(K44,'[2]Ekipni plasman'!$B$6:$F$55,5,FALSE)</f>
        <v/>
      </c>
      <c r="R39" s="32"/>
    </row>
    <row r="40" spans="2:18" s="33" customFormat="1" ht="15" customHeight="1" x14ac:dyDescent="0.2">
      <c r="B40" s="34">
        <f>IF(ISNUMBER(D40)=TRUE,VLOOKUP(B44,'[2]Obračun rezultata B sektora'!$D$2:$J$51,7,0),"")</f>
        <v>5</v>
      </c>
      <c r="C40" s="35" t="str">
        <f>VLOOKUP(B44,'[2]Obračun rezultata B sektora'!$D$2:$E$51,2,FALSE)</f>
        <v>Ivan Pongrac</v>
      </c>
      <c r="D40" s="36">
        <f>VLOOKUP(B44,'[2]Obračun rezultata B sektora'!$D$2:$H$51,5,FALSE)</f>
        <v>4</v>
      </c>
      <c r="E40" s="37">
        <f>IF(AND(ISNUMBER(D40)=TRUE,ISNUMBER(F40)=TRUE),VLOOKUP(B44,'[2]Obračun rezultata B sektora'!$D$2:$I$51,3,FALSE),"")</f>
        <v>342</v>
      </c>
      <c r="F40" s="38">
        <f>VLOOKUP(B44,'[2]Obračun rezultata B sektora'!D$2:$G$51,4,FALSE)</f>
        <v>5</v>
      </c>
      <c r="G40" s="39">
        <f>VLOOKUP(C40,'[2]Pojedinačni plasman'!$A$6:$G$155,7,FALSE)</f>
        <v>14</v>
      </c>
      <c r="H40" s="40"/>
      <c r="I40" s="41"/>
      <c r="K40" s="34" t="str">
        <f>IF(ISNUMBER(M40)=TRUE,VLOOKUP(K44,'[2]Obračun rezultata B sektora'!$D$2:$J$51,7,0),"")</f>
        <v/>
      </c>
      <c r="L40" s="35" t="str">
        <f>VLOOKUP(K44,'[2]Obračun rezultata B sektora'!$D$2:$E$51,2,FALSE)</f>
        <v/>
      </c>
      <c r="M40" s="36" t="str">
        <f>VLOOKUP(K44,'[2]Obračun rezultata B sektora'!$D$2:$H$51,5,FALSE)</f>
        <v/>
      </c>
      <c r="N40" s="37" t="str">
        <f>IF(AND(ISNUMBER(M40)=TRUE,ISNUMBER(O40)=TRUE),VLOOKUP(K44,'[2]Obračun rezultata B sektora'!$D$2:$I$51,3,FALSE),"")</f>
        <v/>
      </c>
      <c r="O40" s="38" t="str">
        <f>VLOOKUP(K44,'[2]Obračun rezultata B sektora'!D$2:$G$51,4,FALSE)</f>
        <v/>
      </c>
      <c r="P40" s="39" t="str">
        <f>VLOOKUP(L40,'[2]Pojedinačni plasman'!$A$6:$G$155,7,FALSE)</f>
        <v/>
      </c>
      <c r="Q40" s="40"/>
      <c r="R40" s="41"/>
    </row>
    <row r="41" spans="2:18" s="33" customFormat="1" ht="15" customHeight="1" x14ac:dyDescent="0.2">
      <c r="B41" s="34">
        <f>IF(ISNUMBER(D41)=TRUE,VLOOKUP(B44,'[2]Obračun rezultata C sektora'!$D$2:$J$51,7,0),"")</f>
        <v>6</v>
      </c>
      <c r="C41" s="35" t="str">
        <f>VLOOKUP(B44,'[2]Obračun rezultata C sektora'!$D$2:$E$51,2,FALSE)</f>
        <v>Branko Mišić</v>
      </c>
      <c r="D41" s="36">
        <f>VLOOKUP(B44,'[2]Obračun rezultata C sektora'!$D$2:$H$51,5,FALSE)</f>
        <v>2</v>
      </c>
      <c r="E41" s="37">
        <f>IF(AND(ISNUMBER(D41)=TRUE,ISNUMBER(F41)=TRUE),VLOOKUP(B44,'[2]Obračun rezultata C sektora'!$D$2:$I$51,3,FALSE),"")</f>
        <v>318</v>
      </c>
      <c r="F41" s="38">
        <f>VLOOKUP(B44,'[2]Obračun rezultata C sektora'!D$2:$G$51,4,FALSE)</f>
        <v>5</v>
      </c>
      <c r="G41" s="39">
        <f>VLOOKUP(C41,'[2]Pojedinačni plasman'!$A$6:$G$155,7,FALSE)</f>
        <v>15</v>
      </c>
      <c r="H41" s="40"/>
      <c r="I41" s="41"/>
      <c r="K41" s="34" t="str">
        <f>IF(ISNUMBER(M41)=TRUE,VLOOKUP(K44,'[2]Obračun rezultata C sektora'!$D$2:$J$51,7,0),"")</f>
        <v/>
      </c>
      <c r="L41" s="35" t="str">
        <f>VLOOKUP(K44,'[2]Obračun rezultata C sektora'!$D$2:$E$51,2,FALSE)</f>
        <v/>
      </c>
      <c r="M41" s="36" t="str">
        <f>VLOOKUP(K44,'[2]Obračun rezultata C sektora'!$D$2:$H$51,5,FALSE)</f>
        <v/>
      </c>
      <c r="N41" s="37" t="str">
        <f>IF(AND(ISNUMBER(M41)=TRUE,ISNUMBER(O41)=TRUE),VLOOKUP(K44,'[2]Obračun rezultata C sektora'!$D$2:$I$51,3,FALSE),"")</f>
        <v/>
      </c>
      <c r="O41" s="38" t="str">
        <f>VLOOKUP(K44,'[2]Obračun rezultata C sektora'!D$2:$G$51,4,FALSE)</f>
        <v/>
      </c>
      <c r="P41" s="39" t="str">
        <f>VLOOKUP(L41,'[2]Pojedinačni plasman'!$A$6:$G$155,7,FALSE)</f>
        <v/>
      </c>
      <c r="Q41" s="40"/>
      <c r="R41" s="41"/>
    </row>
    <row r="42" spans="2:18" s="33" customFormat="1" ht="15" customHeight="1" x14ac:dyDescent="0.2">
      <c r="B42" s="34"/>
      <c r="C42" s="37"/>
      <c r="D42" s="36"/>
      <c r="E42" s="37"/>
      <c r="F42" s="38"/>
      <c r="G42" s="39"/>
      <c r="H42" s="40"/>
      <c r="I42" s="41"/>
      <c r="K42" s="34"/>
      <c r="L42" s="37"/>
      <c r="M42" s="36"/>
      <c r="N42" s="37"/>
      <c r="O42" s="38"/>
      <c r="P42" s="39"/>
      <c r="Q42" s="40"/>
      <c r="R42" s="41"/>
    </row>
    <row r="43" spans="2:18" s="33" customFormat="1" ht="15" customHeight="1" x14ac:dyDescent="0.2">
      <c r="B43" s="34"/>
      <c r="C43" s="37"/>
      <c r="D43" s="36"/>
      <c r="E43" s="37"/>
      <c r="F43" s="38"/>
      <c r="G43" s="39"/>
      <c r="H43" s="40"/>
      <c r="I43" s="41"/>
      <c r="K43" s="34"/>
      <c r="L43" s="37"/>
      <c r="M43" s="36"/>
      <c r="N43" s="37"/>
      <c r="O43" s="38"/>
      <c r="P43" s="39"/>
      <c r="Q43" s="40"/>
      <c r="R43" s="41"/>
    </row>
    <row r="44" spans="2:18" s="8" customFormat="1" ht="21" thickBot="1" x14ac:dyDescent="0.35">
      <c r="B44" s="42" t="str">
        <f>IF(ISNONTEXT('[2]Ekipni plasman'!$B$10)=FALSE,'[2]Ekipni plasman'!$B$10,"")</f>
        <v>Drava Donji Mihaljevec</v>
      </c>
      <c r="C44" s="43"/>
      <c r="D44" s="44"/>
      <c r="E44" s="45">
        <f>VLOOKUP(B44,'[2]Ekipni plasman'!$B$6:$F$55,3,FALSE)</f>
        <v>2867</v>
      </c>
      <c r="F44" s="46">
        <f>VLOOKUP(B44,'[2]Ekipni plasman'!$B$6:$F$55,2,FALSE)</f>
        <v>14</v>
      </c>
      <c r="G44" s="47"/>
      <c r="H44" s="48"/>
      <c r="I44" s="49"/>
      <c r="K44" s="42" t="str">
        <f>IF(ISNONTEXT('[2]Ekipni plasman'!$B$20)=FALSE,'[2]Ekipni plasman'!$B$20,"")</f>
        <v/>
      </c>
      <c r="L44" s="43"/>
      <c r="M44" s="44"/>
      <c r="N44" s="45" t="str">
        <f>VLOOKUP(K44,'[2]Ekipni plasman'!$B$6:$F$55,3,FALSE)</f>
        <v/>
      </c>
      <c r="O44" s="46" t="str">
        <f>VLOOKUP(K44,'[2]Ekipni plasman'!$B$6:$F$55,2,FALSE)</f>
        <v/>
      </c>
      <c r="P44" s="47"/>
      <c r="Q44" s="48"/>
      <c r="R44" s="49"/>
    </row>
    <row r="45" spans="2:18" ht="12" customHeight="1" thickBot="1" x14ac:dyDescent="0.25"/>
    <row r="46" spans="2:18" s="33" customFormat="1" ht="15" customHeight="1" x14ac:dyDescent="0.2">
      <c r="B46" s="25" t="str">
        <f>IF(ISNUMBER(D46)=TRUE,VLOOKUP(B51,'[2]Obračun rezultata A sektora'!$D$2:$J$51,7,0),"")</f>
        <v/>
      </c>
      <c r="C46" s="26" t="str">
        <f>VLOOKUP(B51,'[2]Obračun rezultata A sektora'!$D$2:$E$51,2,FALSE)</f>
        <v/>
      </c>
      <c r="D46" s="27" t="str">
        <f>VLOOKUP(B51,'[2]Obračun rezultata A sektora'!$D$2:$H$51,5,FALSE)</f>
        <v/>
      </c>
      <c r="E46" s="28" t="str">
        <f>IF(AND(ISNUMBER(D46)=TRUE,ISNUMBER(F46)=TRUE),VLOOKUP(B51,'[2]Obračun rezultata A sektora'!$D$2:$I$51,3,FALSE),"")</f>
        <v/>
      </c>
      <c r="F46" s="29" t="str">
        <f>VLOOKUP(B51,'[2]Obračun rezultata A sektora'!$D$2:G$51,4,FALSE)</f>
        <v/>
      </c>
      <c r="G46" s="30" t="str">
        <f>VLOOKUP(C46,'[2]Pojedinačni plasman'!$A$6:$G$155,7,FALSE)</f>
        <v/>
      </c>
      <c r="H46" s="31" t="str">
        <f>VLOOKUP(B51,'[2]Ekipni plasman'!$B$6:$F$55,5,FALSE)</f>
        <v/>
      </c>
      <c r="I46" s="32"/>
      <c r="K46" s="25" t="str">
        <f>IF(ISNUMBER(M46)=TRUE,VLOOKUP(K51,'[2]Obračun rezultata A sektora'!$D$2:$J$51,7,0),"")</f>
        <v/>
      </c>
      <c r="L46" s="26" t="str">
        <f>VLOOKUP(K51,'[2]Obračun rezultata A sektora'!$D$2:$E$51,2,FALSE)</f>
        <v/>
      </c>
      <c r="M46" s="27" t="str">
        <f>VLOOKUP(K51,'[2]Obračun rezultata A sektora'!$D$2:$H$51,5,FALSE)</f>
        <v/>
      </c>
      <c r="N46" s="28" t="str">
        <f>IF(AND(ISNUMBER(M46)=TRUE,ISNUMBER(O46)=TRUE),VLOOKUP(K51,'[2]Obračun rezultata A sektora'!$D$2:$I$51,3,FALSE),"")</f>
        <v/>
      </c>
      <c r="O46" s="29" t="str">
        <f>VLOOKUP(K51,'[2]Obračun rezultata A sektora'!$D$2:G$51,4,FALSE)</f>
        <v/>
      </c>
      <c r="P46" s="30" t="str">
        <f>VLOOKUP(L46,'[2]Pojedinačni plasman'!$A$6:$G$155,7,FALSE)</f>
        <v/>
      </c>
      <c r="Q46" s="31" t="str">
        <f>VLOOKUP(K51,'[2]Ekipni plasman'!$B$6:$F$55,5,FALSE)</f>
        <v/>
      </c>
      <c r="R46" s="32"/>
    </row>
    <row r="47" spans="2:18" s="33" customFormat="1" ht="15" customHeight="1" x14ac:dyDescent="0.2">
      <c r="B47" s="34" t="str">
        <f>IF(ISNUMBER(D47)=TRUE,VLOOKUP(B51,'[2]Obračun rezultata B sektora'!$D$2:$J$51,7,0),"")</f>
        <v/>
      </c>
      <c r="C47" s="35" t="str">
        <f>VLOOKUP(B51,'[2]Obračun rezultata B sektora'!$D$2:$E$51,2,FALSE)</f>
        <v/>
      </c>
      <c r="D47" s="36" t="str">
        <f>VLOOKUP(B51,'[2]Obračun rezultata B sektora'!$D$2:$H$51,5,FALSE)</f>
        <v/>
      </c>
      <c r="E47" s="37" t="str">
        <f>IF(AND(ISNUMBER(D47)=TRUE,ISNUMBER(F47)=TRUE),VLOOKUP(B51,'[2]Obračun rezultata B sektora'!$D$2:$I$51,3,FALSE),"")</f>
        <v/>
      </c>
      <c r="F47" s="38" t="str">
        <f>VLOOKUP(B51,'[2]Obračun rezultata B sektora'!$D$2:G$51,4,FALSE)</f>
        <v/>
      </c>
      <c r="G47" s="39" t="str">
        <f>VLOOKUP(C47,'[2]Pojedinačni plasman'!$A$6:$G$155,7,FALSE)</f>
        <v/>
      </c>
      <c r="H47" s="40"/>
      <c r="I47" s="41"/>
      <c r="K47" s="34" t="str">
        <f>IF(ISNUMBER(M47)=TRUE,VLOOKUP(K51,'[2]Obračun rezultata B sektora'!$D$2:$J$51,7,0),"")</f>
        <v/>
      </c>
      <c r="L47" s="35" t="str">
        <f>VLOOKUP(K51,'[2]Obračun rezultata B sektora'!$D$2:$E$51,2,FALSE)</f>
        <v/>
      </c>
      <c r="M47" s="36" t="str">
        <f>VLOOKUP(K51,'[2]Obračun rezultata B sektora'!$D$2:$H$51,5,FALSE)</f>
        <v/>
      </c>
      <c r="N47" s="37" t="str">
        <f>IF(AND(ISNUMBER(M47)=TRUE,ISNUMBER(O47)=TRUE),VLOOKUP(K51,'[2]Obračun rezultata B sektora'!$D$2:$I$51,3,FALSE),"")</f>
        <v/>
      </c>
      <c r="O47" s="38" t="str">
        <f>VLOOKUP(K51,'[2]Obračun rezultata B sektora'!$D$2:G$51,4,FALSE)</f>
        <v/>
      </c>
      <c r="P47" s="39" t="str">
        <f>VLOOKUP(L47,'[2]Pojedinačni plasman'!$A$6:$G$155,7,FALSE)</f>
        <v/>
      </c>
      <c r="Q47" s="40"/>
      <c r="R47" s="41"/>
    </row>
    <row r="48" spans="2:18" s="33" customFormat="1" ht="15" customHeight="1" x14ac:dyDescent="0.2">
      <c r="B48" s="34" t="str">
        <f>IF(ISNUMBER(D48)=TRUE,VLOOKUP(B51,'[2]Obračun rezultata C sektora'!$D$2:$J$51,7,0),"")</f>
        <v/>
      </c>
      <c r="C48" s="35" t="str">
        <f>VLOOKUP(B51,'[2]Obračun rezultata C sektora'!$D$2:$E$51,2,FALSE)</f>
        <v/>
      </c>
      <c r="D48" s="36" t="str">
        <f>VLOOKUP(B51,'[2]Obračun rezultata C sektora'!$D$2:$H$51,5,FALSE)</f>
        <v/>
      </c>
      <c r="E48" s="37" t="str">
        <f>IF(AND(ISNUMBER(D48)=TRUE,ISNUMBER(F48)=TRUE),VLOOKUP(B51,'[2]Obračun rezultata C sektora'!$D$2:$I$51,3,FALSE),"")</f>
        <v/>
      </c>
      <c r="F48" s="38" t="str">
        <f>VLOOKUP(B51,'[2]Obračun rezultata C sektora'!$D$2:G$51,4,FALSE)</f>
        <v/>
      </c>
      <c r="G48" s="39" t="str">
        <f>VLOOKUP(C48,'[2]Pojedinačni plasman'!$A$6:$G$155,7,FALSE)</f>
        <v/>
      </c>
      <c r="H48" s="40"/>
      <c r="I48" s="41"/>
      <c r="K48" s="34" t="str">
        <f>IF(ISNUMBER(M48)=TRUE,VLOOKUP(K51,'[2]Obračun rezultata C sektora'!$D$2:$J$51,7,0),"")</f>
        <v/>
      </c>
      <c r="L48" s="35" t="str">
        <f>VLOOKUP(K51,'[2]Obračun rezultata C sektora'!$D$2:$E$51,2,FALSE)</f>
        <v/>
      </c>
      <c r="M48" s="36" t="str">
        <f>VLOOKUP(K51,'[2]Obračun rezultata C sektora'!$D$2:$H$51,5,FALSE)</f>
        <v/>
      </c>
      <c r="N48" s="37" t="str">
        <f>IF(AND(ISNUMBER(M48)=TRUE,ISNUMBER(O48)=TRUE),VLOOKUP(K51,'[2]Obračun rezultata C sektora'!$D$2:$I$51,3,FALSE),"")</f>
        <v/>
      </c>
      <c r="O48" s="38" t="str">
        <f>VLOOKUP(K51,'[2]Obračun rezultata C sektora'!$D$2:G$51,4,FALSE)</f>
        <v/>
      </c>
      <c r="P48" s="39" t="str">
        <f>VLOOKUP(L48,'[2]Pojedinačni plasman'!$A$6:$G$155,7,FALSE)</f>
        <v/>
      </c>
      <c r="Q48" s="40"/>
      <c r="R48" s="41"/>
    </row>
    <row r="49" spans="2:18" s="33" customFormat="1" ht="15" customHeight="1" x14ac:dyDescent="0.2">
      <c r="B49" s="34"/>
      <c r="C49" s="37"/>
      <c r="D49" s="36"/>
      <c r="E49" s="37"/>
      <c r="F49" s="38"/>
      <c r="G49" s="39"/>
      <c r="H49" s="40"/>
      <c r="I49" s="41"/>
      <c r="K49" s="34"/>
      <c r="L49" s="37"/>
      <c r="M49" s="36"/>
      <c r="N49" s="37"/>
      <c r="O49" s="38"/>
      <c r="P49" s="39"/>
      <c r="Q49" s="40"/>
      <c r="R49" s="41"/>
    </row>
    <row r="50" spans="2:18" s="33" customFormat="1" ht="15" customHeight="1" x14ac:dyDescent="0.2">
      <c r="B50" s="34"/>
      <c r="C50" s="37"/>
      <c r="D50" s="36"/>
      <c r="E50" s="37"/>
      <c r="F50" s="38"/>
      <c r="G50" s="39"/>
      <c r="H50" s="40"/>
      <c r="I50" s="41"/>
      <c r="K50" s="34"/>
      <c r="L50" s="37"/>
      <c r="M50" s="36"/>
      <c r="N50" s="37"/>
      <c r="O50" s="38"/>
      <c r="P50" s="39"/>
      <c r="Q50" s="40"/>
      <c r="R50" s="41"/>
    </row>
    <row r="51" spans="2:18" ht="21" thickBot="1" x14ac:dyDescent="0.35">
      <c r="B51" s="42" t="str">
        <f>IF(ISNONTEXT('[2]Ekipni plasman'!$B$11)=FALSE,'[2]Ekipni plasman'!$B$11,"")</f>
        <v/>
      </c>
      <c r="C51" s="43"/>
      <c r="D51" s="44"/>
      <c r="E51" s="45" t="str">
        <f>VLOOKUP(B51,'[2]Ekipni plasman'!$B$6:$F$55,3,FALSE)</f>
        <v/>
      </c>
      <c r="F51" s="46" t="str">
        <f>VLOOKUP(B51,'[2]Ekipni plasman'!$B$6:$F$55,2,FALSE)</f>
        <v/>
      </c>
      <c r="G51" s="47"/>
      <c r="H51" s="48"/>
      <c r="I51" s="49"/>
      <c r="J51" s="8"/>
      <c r="K51" s="42" t="str">
        <f>IF(ISNONTEXT('[2]Ekipni plasman'!$B$21)=FALSE,'[2]Ekipni plasman'!$B$21,"")</f>
        <v/>
      </c>
      <c r="L51" s="43"/>
      <c r="M51" s="44"/>
      <c r="N51" s="45" t="str">
        <f>VLOOKUP(K51,'[2]Ekipni plasman'!$B$6:$F$55,3,FALSE)</f>
        <v/>
      </c>
      <c r="O51" s="46" t="str">
        <f>VLOOKUP(K51,'[2]Ekipni plasman'!$B$6:$F$55,2,FALSE)</f>
        <v/>
      </c>
      <c r="P51" s="47"/>
      <c r="Q51" s="48"/>
      <c r="R51" s="49"/>
    </row>
    <row r="52" spans="2:18" ht="12" customHeight="1" thickBot="1" x14ac:dyDescent="0.25">
      <c r="B52" s="2"/>
      <c r="D52" s="2"/>
      <c r="G52" s="2"/>
      <c r="H52" s="6"/>
      <c r="I52" s="2"/>
    </row>
    <row r="53" spans="2:18" s="33" customFormat="1" ht="15" customHeight="1" x14ac:dyDescent="0.2">
      <c r="B53" s="25" t="str">
        <f>IF(ISNUMBER(D53)=TRUE,VLOOKUP(B58,'[2]Obračun rezultata A sektora'!$D$2:$J$51,7,0),"")</f>
        <v/>
      </c>
      <c r="C53" s="26" t="str">
        <f>VLOOKUP(B58,'[2]Obračun rezultata A sektora'!$D$2:$E$51,2,FALSE)</f>
        <v/>
      </c>
      <c r="D53" s="27" t="str">
        <f>VLOOKUP(B58,'[2]Obračun rezultata A sektora'!$D$2:$H$51,5,FALSE)</f>
        <v/>
      </c>
      <c r="E53" s="28" t="str">
        <f>IF(AND(ISNUMBER(D53)=TRUE,ISNUMBER(F53)=TRUE),VLOOKUP(B58,'[2]Obračun rezultata A sektora'!$D$2:$I$51,3,FALSE),"")</f>
        <v/>
      </c>
      <c r="F53" s="29" t="str">
        <f>VLOOKUP(B58,'[2]Obračun rezultata A sektora'!$D$2:G$51,4,FALSE)</f>
        <v/>
      </c>
      <c r="G53" s="30" t="str">
        <f>VLOOKUP(C53,'[2]Pojedinačni plasman'!$A$6:$G$155,7,FALSE)</f>
        <v/>
      </c>
      <c r="H53" s="31" t="str">
        <f>VLOOKUP(B58,'[2]Ekipni plasman'!$B$6:$F$55,5,FALSE)</f>
        <v/>
      </c>
      <c r="I53" s="32"/>
      <c r="K53" s="25" t="str">
        <f>IF(ISNUMBER(M53)=TRUE,VLOOKUP(K58,'[2]Obračun rezultata A sektora'!$D$2:$J$51,7,0),"")</f>
        <v/>
      </c>
      <c r="L53" s="26" t="str">
        <f>VLOOKUP(K58,'[2]Obračun rezultata A sektora'!$D$2:$E$51,2,FALSE)</f>
        <v/>
      </c>
      <c r="M53" s="27" t="str">
        <f>VLOOKUP(K58,'[2]Obračun rezultata A sektora'!$D$2:$H$51,5,FALSE)</f>
        <v/>
      </c>
      <c r="N53" s="28" t="str">
        <f>IF(AND(ISNUMBER(M53)=TRUE,ISNUMBER(O53)=TRUE),VLOOKUP(K58,'[2]Obračun rezultata A sektora'!$D$2:$I$51,3,FALSE),"")</f>
        <v/>
      </c>
      <c r="O53" s="29" t="str">
        <f>VLOOKUP(K58,'[2]Obračun rezultata A sektora'!$D$2:G$51,4,FALSE)</f>
        <v/>
      </c>
      <c r="P53" s="30" t="str">
        <f>VLOOKUP(L53,'[2]Pojedinačni plasman'!$A$6:$G$155,7,FALSE)</f>
        <v/>
      </c>
      <c r="Q53" s="31" t="str">
        <f>VLOOKUP(K58,'[2]Ekipni plasman'!$B$6:$F$55,5,FALSE)</f>
        <v/>
      </c>
      <c r="R53" s="32"/>
    </row>
    <row r="54" spans="2:18" s="33" customFormat="1" ht="15" customHeight="1" x14ac:dyDescent="0.2">
      <c r="B54" s="34" t="str">
        <f>IF(ISNUMBER(D54)=TRUE,VLOOKUP(B58,'[2]Obračun rezultata B sektora'!$D$2:$J$51,7,0),"")</f>
        <v/>
      </c>
      <c r="C54" s="35" t="str">
        <f>VLOOKUP(B58,'[2]Obračun rezultata B sektora'!$D$2:$E$51,2,FALSE)</f>
        <v/>
      </c>
      <c r="D54" s="36" t="str">
        <f>VLOOKUP(B58,'[2]Obračun rezultata B sektora'!$D$2:$H$51,5,FALSE)</f>
        <v/>
      </c>
      <c r="E54" s="37" t="str">
        <f>IF(AND(ISNUMBER(D54)=TRUE,ISNUMBER(F54)=TRUE),VLOOKUP(B58,'[2]Obračun rezultata B sektora'!$D$2:$I$51,3,FALSE),"")</f>
        <v/>
      </c>
      <c r="F54" s="38" t="str">
        <f>VLOOKUP(B58,'[2]Obračun rezultata B sektora'!$D$2:G$51,4,FALSE)</f>
        <v/>
      </c>
      <c r="G54" s="39" t="str">
        <f>VLOOKUP(C54,'[2]Pojedinačni plasman'!$A$6:$G$155,7,FALSE)</f>
        <v/>
      </c>
      <c r="H54" s="40"/>
      <c r="I54" s="41"/>
      <c r="K54" s="34" t="str">
        <f>IF(ISNUMBER(M54)=TRUE,VLOOKUP(K58,'[2]Obračun rezultata B sektora'!$D$2:$J$51,7,0),"")</f>
        <v/>
      </c>
      <c r="L54" s="35" t="str">
        <f>VLOOKUP(K58,'[2]Obračun rezultata B sektora'!$D$2:$E$51,2,FALSE)</f>
        <v/>
      </c>
      <c r="M54" s="36" t="str">
        <f>VLOOKUP(K58,'[2]Obračun rezultata B sektora'!$D$2:$H$51,5,FALSE)</f>
        <v/>
      </c>
      <c r="N54" s="37" t="str">
        <f>IF(AND(ISNUMBER(M54)=TRUE,ISNUMBER(O54)=TRUE),VLOOKUP(K58,'[2]Obračun rezultata B sektora'!$D$2:$I$51,3,FALSE),"")</f>
        <v/>
      </c>
      <c r="O54" s="38" t="str">
        <f>VLOOKUP(K58,'[2]Obračun rezultata B sektora'!$D$2:G$51,4,FALSE)</f>
        <v/>
      </c>
      <c r="P54" s="39" t="str">
        <f>VLOOKUP(L54,'[2]Pojedinačni plasman'!$A$6:$G$155,7,FALSE)</f>
        <v/>
      </c>
      <c r="Q54" s="40"/>
      <c r="R54" s="41"/>
    </row>
    <row r="55" spans="2:18" s="33" customFormat="1" ht="15" customHeight="1" x14ac:dyDescent="0.2">
      <c r="B55" s="34" t="str">
        <f>IF(ISNUMBER(D55)=TRUE,VLOOKUP(B58,'[2]Obračun rezultata C sektora'!$D$2:$J$51,7,0),"")</f>
        <v/>
      </c>
      <c r="C55" s="35" t="str">
        <f>VLOOKUP(B58,'[2]Obračun rezultata C sektora'!$D$2:$E$51,2,FALSE)</f>
        <v/>
      </c>
      <c r="D55" s="36" t="str">
        <f>VLOOKUP(B58,'[2]Obračun rezultata C sektora'!$D$2:$H$51,5,FALSE)</f>
        <v/>
      </c>
      <c r="E55" s="37" t="str">
        <f>IF(AND(ISNUMBER(D55)=TRUE,ISNUMBER(F55)=TRUE),VLOOKUP(B58,'[2]Obračun rezultata C sektora'!$D$2:$I$51,3,FALSE),"")</f>
        <v/>
      </c>
      <c r="F55" s="38" t="str">
        <f>VLOOKUP(B58,'[2]Obračun rezultata C sektora'!$D$2:G$51,4,FALSE)</f>
        <v/>
      </c>
      <c r="G55" s="39" t="str">
        <f>VLOOKUP(C55,'[2]Pojedinačni plasman'!$A$6:$G$155,7,FALSE)</f>
        <v/>
      </c>
      <c r="H55" s="40"/>
      <c r="I55" s="41"/>
      <c r="K55" s="34" t="str">
        <f>IF(ISNUMBER(M55)=TRUE,VLOOKUP(K58,'[2]Obračun rezultata C sektora'!$D$2:$J$51,7,0),"")</f>
        <v/>
      </c>
      <c r="L55" s="35" t="str">
        <f>VLOOKUP(K58,'[2]Obračun rezultata C sektora'!$D$2:$E$51,2,FALSE)</f>
        <v/>
      </c>
      <c r="M55" s="36" t="str">
        <f>VLOOKUP(K58,'[2]Obračun rezultata C sektora'!$D$2:$H$51,5,FALSE)</f>
        <v/>
      </c>
      <c r="N55" s="37" t="str">
        <f>IF(AND(ISNUMBER(M55)=TRUE,ISNUMBER(O55)=TRUE),VLOOKUP(K58,'[2]Obračun rezultata C sektora'!$D$2:$I$51,3,FALSE),"")</f>
        <v/>
      </c>
      <c r="O55" s="38" t="str">
        <f>VLOOKUP(K58,'[2]Obračun rezultata C sektora'!$D$2:G$51,4,FALSE)</f>
        <v/>
      </c>
      <c r="P55" s="39" t="str">
        <f>VLOOKUP(L55,'[2]Pojedinačni plasman'!$A$6:$G$155,7,FALSE)</f>
        <v/>
      </c>
      <c r="Q55" s="40"/>
      <c r="R55" s="41"/>
    </row>
    <row r="56" spans="2:18" s="33" customFormat="1" ht="15" customHeight="1" x14ac:dyDescent="0.2">
      <c r="B56" s="34"/>
      <c r="C56" s="37"/>
      <c r="D56" s="36"/>
      <c r="E56" s="37"/>
      <c r="F56" s="38"/>
      <c r="G56" s="39"/>
      <c r="H56" s="40"/>
      <c r="I56" s="41"/>
      <c r="K56" s="34"/>
      <c r="L56" s="37"/>
      <c r="M56" s="36"/>
      <c r="N56" s="37"/>
      <c r="O56" s="38"/>
      <c r="P56" s="39"/>
      <c r="Q56" s="40"/>
      <c r="R56" s="41"/>
    </row>
    <row r="57" spans="2:18" s="33" customFormat="1" ht="15" customHeight="1" x14ac:dyDescent="0.2">
      <c r="B57" s="34"/>
      <c r="C57" s="37"/>
      <c r="D57" s="36"/>
      <c r="E57" s="37"/>
      <c r="F57" s="38"/>
      <c r="G57" s="39"/>
      <c r="H57" s="40"/>
      <c r="I57" s="41"/>
      <c r="K57" s="34"/>
      <c r="L57" s="37"/>
      <c r="M57" s="36"/>
      <c r="N57" s="37"/>
      <c r="O57" s="38"/>
      <c r="P57" s="39"/>
      <c r="Q57" s="40"/>
      <c r="R57" s="41"/>
    </row>
    <row r="58" spans="2:18" ht="21" thickBot="1" x14ac:dyDescent="0.35">
      <c r="B58" s="42" t="str">
        <f>IF(ISNONTEXT('[2]Ekipni plasman'!$B$12)=FALSE,'[2]Ekipni plasman'!$B$12,"")</f>
        <v/>
      </c>
      <c r="C58" s="43"/>
      <c r="D58" s="44"/>
      <c r="E58" s="45" t="str">
        <f>VLOOKUP(B58,'[2]Ekipni plasman'!$B$6:$F$55,3,FALSE)</f>
        <v/>
      </c>
      <c r="F58" s="46" t="str">
        <f>VLOOKUP(B58,'[2]Ekipni plasman'!$B$6:$F$55,2,FALSE)</f>
        <v/>
      </c>
      <c r="G58" s="47"/>
      <c r="H58" s="48"/>
      <c r="I58" s="49"/>
      <c r="J58" s="8"/>
      <c r="K58" s="42" t="str">
        <f>IF(ISNONTEXT('[2]Ekipni plasman'!$B$22)=FALSE,'[2]Ekipni plasman'!$B$22,"")</f>
        <v/>
      </c>
      <c r="L58" s="43"/>
      <c r="M58" s="44"/>
      <c r="N58" s="45" t="str">
        <f>VLOOKUP(K58,'[2]Ekipni plasman'!$B$6:$F$55,3,FALSE)</f>
        <v/>
      </c>
      <c r="O58" s="46" t="str">
        <f>VLOOKUP(K58,'[2]Ekipni plasman'!$B$6:$F$55,2,FALSE)</f>
        <v/>
      </c>
      <c r="P58" s="47"/>
      <c r="Q58" s="48"/>
      <c r="R58" s="49"/>
    </row>
    <row r="59" spans="2:18" ht="12" customHeight="1" thickBot="1" x14ac:dyDescent="0.25">
      <c r="B59" s="2"/>
      <c r="D59" s="2"/>
      <c r="G59" s="2"/>
      <c r="H59" s="6"/>
      <c r="I59" s="2"/>
    </row>
    <row r="60" spans="2:18" s="33" customFormat="1" ht="15" customHeight="1" x14ac:dyDescent="0.2">
      <c r="B60" s="25" t="str">
        <f>IF(ISNUMBER(D60)=TRUE,VLOOKUP(B65,'[2]Obračun rezultata A sektora'!$D$2:$J$51,7,0),"")</f>
        <v/>
      </c>
      <c r="C60" s="26" t="str">
        <f>VLOOKUP(B65,'[2]Obračun rezultata A sektora'!$D$2:$E$51,2,FALSE)</f>
        <v/>
      </c>
      <c r="D60" s="27" t="str">
        <f>VLOOKUP(B65,'[2]Obračun rezultata A sektora'!$D$2:$H$51,5,FALSE)</f>
        <v/>
      </c>
      <c r="E60" s="28" t="str">
        <f>IF(AND(ISNUMBER(D60)=TRUE,ISNUMBER(F60)=TRUE),VLOOKUP(B65,'[2]Obračun rezultata A sektora'!$D$2:$I$51,3,FALSE),"")</f>
        <v/>
      </c>
      <c r="F60" s="29" t="str">
        <f>VLOOKUP(B65,'[2]Obračun rezultata A sektora'!$D$2:G$51,4,FALSE)</f>
        <v/>
      </c>
      <c r="G60" s="30" t="str">
        <f>VLOOKUP(C60,'[2]Pojedinačni plasman'!$A$6:$G$155,7,FALSE)</f>
        <v/>
      </c>
      <c r="H60" s="31" t="str">
        <f>VLOOKUP(B65,'[2]Ekipni plasman'!$B$6:$F$55,5,FALSE)</f>
        <v/>
      </c>
      <c r="I60" s="32"/>
      <c r="K60" s="25" t="str">
        <f>IF(ISNUMBER(M60)=TRUE,VLOOKUP(K65,'[2]Obračun rezultata A sektora'!$D$2:$J$51,7,0),"")</f>
        <v/>
      </c>
      <c r="L60" s="26" t="str">
        <f>VLOOKUP(K65,'[2]Obračun rezultata A sektora'!$D$2:$E$51,2,FALSE)</f>
        <v/>
      </c>
      <c r="M60" s="27" t="str">
        <f>VLOOKUP(K65,'[2]Obračun rezultata A sektora'!$D$2:$H$51,5,FALSE)</f>
        <v/>
      </c>
      <c r="N60" s="28" t="str">
        <f>IF(AND(ISNUMBER(M60)=TRUE,ISNUMBER(O60)=TRUE),VLOOKUP(K65,'[2]Obračun rezultata A sektora'!$D$2:$I$51,3,FALSE),"")</f>
        <v/>
      </c>
      <c r="O60" s="29" t="str">
        <f>VLOOKUP(K65,'[2]Obračun rezultata A sektora'!$D$2:G$51,4,FALSE)</f>
        <v/>
      </c>
      <c r="P60" s="30" t="str">
        <f>VLOOKUP(L60,'[2]Pojedinačni plasman'!$A$6:$G$155,7,FALSE)</f>
        <v/>
      </c>
      <c r="Q60" s="31" t="str">
        <f>VLOOKUP(K65,'[2]Ekipni plasman'!$B$6:$F$55,5,FALSE)</f>
        <v/>
      </c>
      <c r="R60" s="32"/>
    </row>
    <row r="61" spans="2:18" s="33" customFormat="1" ht="15" customHeight="1" x14ac:dyDescent="0.2">
      <c r="B61" s="34" t="str">
        <f>IF(ISNUMBER(D61)=TRUE,VLOOKUP(B65,'[2]Obračun rezultata B sektora'!$D$2:$J$51,7,0),"")</f>
        <v/>
      </c>
      <c r="C61" s="35" t="str">
        <f>VLOOKUP(B65,'[2]Obračun rezultata B sektora'!$D$2:$E$51,2,FALSE)</f>
        <v/>
      </c>
      <c r="D61" s="36" t="str">
        <f>VLOOKUP(B65,'[2]Obračun rezultata B sektora'!$D$2:$H$51,5,FALSE)</f>
        <v/>
      </c>
      <c r="E61" s="37" t="str">
        <f>IF(AND(ISNUMBER(D61)=TRUE,ISNUMBER(F61)=TRUE),VLOOKUP(B65,'[2]Obračun rezultata B sektora'!$D$2:$I$51,3,FALSE),"")</f>
        <v/>
      </c>
      <c r="F61" s="38" t="str">
        <f>VLOOKUP(B65,'[2]Obračun rezultata B sektora'!$D$2:G$51,4,FALSE)</f>
        <v/>
      </c>
      <c r="G61" s="39" t="str">
        <f>VLOOKUP(C61,'[2]Pojedinačni plasman'!$A$6:$G$155,7,FALSE)</f>
        <v/>
      </c>
      <c r="H61" s="40"/>
      <c r="I61" s="41"/>
      <c r="K61" s="34" t="str">
        <f>IF(ISNUMBER(M61)=TRUE,VLOOKUP(K65,'[2]Obračun rezultata B sektora'!$D$2:$J$51,7,0),"")</f>
        <v/>
      </c>
      <c r="L61" s="35" t="str">
        <f>VLOOKUP(K65,'[2]Obračun rezultata B sektora'!$D$2:$E$51,2,FALSE)</f>
        <v/>
      </c>
      <c r="M61" s="36" t="str">
        <f>VLOOKUP(K65,'[2]Obračun rezultata B sektora'!$D$2:$H$51,5,FALSE)</f>
        <v/>
      </c>
      <c r="N61" s="37" t="str">
        <f>IF(AND(ISNUMBER(M61)=TRUE,ISNUMBER(O61)=TRUE),VLOOKUP(K65,'[2]Obračun rezultata B sektora'!$D$2:$I$51,3,FALSE),"")</f>
        <v/>
      </c>
      <c r="O61" s="38" t="str">
        <f>VLOOKUP(K65,'[2]Obračun rezultata B sektora'!$D$2:G$51,4,FALSE)</f>
        <v/>
      </c>
      <c r="P61" s="39" t="str">
        <f>VLOOKUP(L61,'[2]Pojedinačni plasman'!$A$6:$G$155,7,FALSE)</f>
        <v/>
      </c>
      <c r="Q61" s="40"/>
      <c r="R61" s="41"/>
    </row>
    <row r="62" spans="2:18" s="33" customFormat="1" ht="15" customHeight="1" x14ac:dyDescent="0.2">
      <c r="B62" s="34" t="str">
        <f>IF(ISNUMBER(D62)=TRUE,VLOOKUP(B65,'[2]Obračun rezultata C sektora'!$D$2:$J$51,7,0),"")</f>
        <v/>
      </c>
      <c r="C62" s="35" t="str">
        <f>VLOOKUP(B65,'[2]Obračun rezultata C sektora'!$D$2:$E$51,2,FALSE)</f>
        <v/>
      </c>
      <c r="D62" s="36" t="str">
        <f>VLOOKUP(B65,'[2]Obračun rezultata C sektora'!$D$2:$H$51,5,FALSE)</f>
        <v/>
      </c>
      <c r="E62" s="37" t="str">
        <f>IF(AND(ISNUMBER(D62)=TRUE,ISNUMBER(F62)=TRUE),VLOOKUP(B65,'[2]Obračun rezultata C sektora'!$D$2:$I$51,3,FALSE),"")</f>
        <v/>
      </c>
      <c r="F62" s="38" t="str">
        <f>VLOOKUP(B65,'[2]Obračun rezultata C sektora'!$D$2:G$51,4,FALSE)</f>
        <v/>
      </c>
      <c r="G62" s="39" t="str">
        <f>VLOOKUP(C62,'[2]Pojedinačni plasman'!$A$6:$G$155,7,FALSE)</f>
        <v/>
      </c>
      <c r="H62" s="40"/>
      <c r="I62" s="41"/>
      <c r="K62" s="34" t="str">
        <f>IF(ISNUMBER(M62)=TRUE,VLOOKUP(K65,'[2]Obračun rezultata C sektora'!$D$2:$J$51,7,0),"")</f>
        <v/>
      </c>
      <c r="L62" s="35" t="str">
        <f>VLOOKUP(K65,'[2]Obračun rezultata C sektora'!$D$2:$E$51,2,FALSE)</f>
        <v/>
      </c>
      <c r="M62" s="36" t="str">
        <f>VLOOKUP(K65,'[2]Obračun rezultata C sektora'!$D$2:$H$51,5,FALSE)</f>
        <v/>
      </c>
      <c r="N62" s="37" t="str">
        <f>IF(AND(ISNUMBER(M62)=TRUE,ISNUMBER(O62)=TRUE),VLOOKUP(K65,'[2]Obračun rezultata C sektora'!$D$2:$I$51,3,FALSE),"")</f>
        <v/>
      </c>
      <c r="O62" s="38" t="str">
        <f>VLOOKUP(K65,'[2]Obračun rezultata C sektora'!$D$2:G$51,4,FALSE)</f>
        <v/>
      </c>
      <c r="P62" s="39" t="str">
        <f>VLOOKUP(L62,'[2]Pojedinačni plasman'!$A$6:$G$155,7,FALSE)</f>
        <v/>
      </c>
      <c r="Q62" s="40"/>
      <c r="R62" s="41"/>
    </row>
    <row r="63" spans="2:18" s="33" customFormat="1" ht="15" customHeight="1" x14ac:dyDescent="0.2">
      <c r="B63" s="34"/>
      <c r="C63" s="37"/>
      <c r="D63" s="36"/>
      <c r="E63" s="37"/>
      <c r="F63" s="38"/>
      <c r="G63" s="39"/>
      <c r="H63" s="40"/>
      <c r="I63" s="41"/>
      <c r="K63" s="34"/>
      <c r="L63" s="37"/>
      <c r="M63" s="36"/>
      <c r="N63" s="37"/>
      <c r="O63" s="38"/>
      <c r="P63" s="39"/>
      <c r="Q63" s="40"/>
      <c r="R63" s="41"/>
    </row>
    <row r="64" spans="2:18" s="33" customFormat="1" ht="15" customHeight="1" x14ac:dyDescent="0.2">
      <c r="B64" s="34"/>
      <c r="C64" s="37"/>
      <c r="D64" s="36"/>
      <c r="E64" s="37"/>
      <c r="F64" s="38"/>
      <c r="G64" s="39"/>
      <c r="H64" s="40"/>
      <c r="I64" s="41"/>
      <c r="K64" s="34"/>
      <c r="L64" s="37"/>
      <c r="M64" s="36"/>
      <c r="N64" s="37"/>
      <c r="O64" s="38"/>
      <c r="P64" s="39"/>
      <c r="Q64" s="40"/>
      <c r="R64" s="41"/>
    </row>
    <row r="65" spans="2:18" ht="21" thickBot="1" x14ac:dyDescent="0.35">
      <c r="B65" s="42" t="str">
        <f>IF(ISNONTEXT('[2]Ekipni plasman'!$B$13)=FALSE,'[2]Ekipni plasman'!$B$13,"")</f>
        <v/>
      </c>
      <c r="C65" s="43"/>
      <c r="D65" s="44"/>
      <c r="E65" s="45" t="str">
        <f>VLOOKUP(B65,'[2]Ekipni plasman'!$B$6:$F$55,3,FALSE)</f>
        <v/>
      </c>
      <c r="F65" s="46" t="str">
        <f>VLOOKUP(B65,'[2]Ekipni plasman'!$B$6:$F$55,2,FALSE)</f>
        <v/>
      </c>
      <c r="G65" s="47"/>
      <c r="H65" s="48"/>
      <c r="I65" s="49"/>
      <c r="J65" s="8"/>
      <c r="K65" s="42" t="str">
        <f>IF(ISNONTEXT('[2]Ekipni plasman'!$B$23)=FALSE,'[2]Ekipni plasman'!$B$23,"")</f>
        <v/>
      </c>
      <c r="L65" s="43"/>
      <c r="M65" s="44"/>
      <c r="N65" s="45" t="str">
        <f>VLOOKUP(K65,'[2]Ekipni plasman'!$B$6:$F$55,3,FALSE)</f>
        <v/>
      </c>
      <c r="O65" s="46" t="str">
        <f>VLOOKUP(K65,'[2]Ekipni plasman'!$B$6:$F$55,2,FALSE)</f>
        <v/>
      </c>
      <c r="P65" s="47"/>
      <c r="Q65" s="48"/>
      <c r="R65" s="49"/>
    </row>
    <row r="66" spans="2:18" ht="12" customHeight="1" thickBot="1" x14ac:dyDescent="0.25">
      <c r="B66" s="2"/>
      <c r="D66" s="2"/>
      <c r="G66" s="2"/>
      <c r="H66" s="6"/>
      <c r="I66" s="2"/>
    </row>
    <row r="67" spans="2:18" s="33" customFormat="1" ht="15" customHeight="1" x14ac:dyDescent="0.2">
      <c r="B67" s="25" t="str">
        <f>IF(ISNUMBER(D67)=TRUE,VLOOKUP(B72,'[2]Obračun rezultata A sektora'!$D$2:$J$51,7,0),"")</f>
        <v/>
      </c>
      <c r="C67" s="26" t="str">
        <f>VLOOKUP(B72,'[2]Obračun rezultata A sektora'!$D$2:$E$51,2,FALSE)</f>
        <v/>
      </c>
      <c r="D67" s="27" t="str">
        <f>VLOOKUP(B72,'[2]Obračun rezultata A sektora'!$D$2:$H$51,5,FALSE)</f>
        <v/>
      </c>
      <c r="E67" s="28" t="str">
        <f>IF(AND(ISNUMBER(D67)=TRUE,ISNUMBER(F67)=TRUE),VLOOKUP(B72,'[2]Obračun rezultata A sektora'!$D$2:$I$51,3,FALSE),"")</f>
        <v/>
      </c>
      <c r="F67" s="29" t="str">
        <f>VLOOKUP(B72,'[2]Obračun rezultata A sektora'!$D$2:G$51,4,FALSE)</f>
        <v/>
      </c>
      <c r="G67" s="30" t="str">
        <f>VLOOKUP(C67,'[2]Pojedinačni plasman'!$A$6:$G$155,7,FALSE)</f>
        <v/>
      </c>
      <c r="H67" s="31" t="str">
        <f>VLOOKUP(B72,'[2]Ekipni plasman'!$B$6:$F$55,5,FALSE)</f>
        <v/>
      </c>
      <c r="I67" s="32"/>
      <c r="K67" s="25" t="str">
        <f>IF(ISNUMBER(M67)=TRUE,VLOOKUP(K72,'[2]Obračun rezultata A sektora'!$D$2:$J$51,7,0),"")</f>
        <v/>
      </c>
      <c r="L67" s="26" t="str">
        <f>VLOOKUP(K72,'[2]Obračun rezultata A sektora'!$D$2:$E$51,2,FALSE)</f>
        <v/>
      </c>
      <c r="M67" s="27" t="str">
        <f>VLOOKUP(K72,'[2]Obračun rezultata A sektora'!$D$2:$H$51,5,FALSE)</f>
        <v/>
      </c>
      <c r="N67" s="28" t="str">
        <f>IF(AND(ISNUMBER(M67)=TRUE,ISNUMBER(O67)=TRUE),VLOOKUP(K72,'[2]Obračun rezultata A sektora'!$D$2:$I$51,3,FALSE),"")</f>
        <v/>
      </c>
      <c r="O67" s="29" t="str">
        <f>VLOOKUP(K72,'[2]Obračun rezultata A sektora'!$D$2:G$51,4,FALSE)</f>
        <v/>
      </c>
      <c r="P67" s="30" t="str">
        <f>VLOOKUP(L67,'[2]Pojedinačni plasman'!$A$6:$G$155,7,FALSE)</f>
        <v/>
      </c>
      <c r="Q67" s="31" t="str">
        <f>VLOOKUP(K72,'[2]Ekipni plasman'!$B$6:$F$55,5,FALSE)</f>
        <v/>
      </c>
      <c r="R67" s="32"/>
    </row>
    <row r="68" spans="2:18" s="33" customFormat="1" ht="15" customHeight="1" x14ac:dyDescent="0.2">
      <c r="B68" s="34" t="str">
        <f>IF(ISNUMBER(D68)=TRUE,VLOOKUP(B72,'[2]Obračun rezultata B sektora'!$D$2:$J$51,7,0),"")</f>
        <v/>
      </c>
      <c r="C68" s="35" t="str">
        <f>VLOOKUP(B72,'[2]Obračun rezultata B sektora'!$D$2:$E$51,2,FALSE)</f>
        <v/>
      </c>
      <c r="D68" s="36" t="str">
        <f>VLOOKUP(B72,'[2]Obračun rezultata B sektora'!$D$2:$H$51,5,FALSE)</f>
        <v/>
      </c>
      <c r="E68" s="37" t="str">
        <f>IF(AND(ISNUMBER(D68)=TRUE,ISNUMBER(F68)=TRUE),VLOOKUP(B72,'[2]Obračun rezultata B sektora'!$D$2:$I$51,3,FALSE),"")</f>
        <v/>
      </c>
      <c r="F68" s="38" t="str">
        <f>VLOOKUP(B72,'[2]Obračun rezultata B sektora'!$D$2:G$51,4,FALSE)</f>
        <v/>
      </c>
      <c r="G68" s="39" t="str">
        <f>VLOOKUP(C68,'[2]Pojedinačni plasman'!$A$6:$G$155,7,FALSE)</f>
        <v/>
      </c>
      <c r="H68" s="40"/>
      <c r="I68" s="41"/>
      <c r="K68" s="34" t="str">
        <f>IF(ISNUMBER(M68)=TRUE,VLOOKUP(K72,'[2]Obračun rezultata B sektora'!$D$2:$J$51,7,0),"")</f>
        <v/>
      </c>
      <c r="L68" s="35" t="str">
        <f>VLOOKUP(K72,'[2]Obračun rezultata B sektora'!$D$2:$E$51,2,FALSE)</f>
        <v/>
      </c>
      <c r="M68" s="36" t="str">
        <f>VLOOKUP(K72,'[2]Obračun rezultata B sektora'!$D$2:$H$51,5,FALSE)</f>
        <v/>
      </c>
      <c r="N68" s="37" t="str">
        <f>IF(AND(ISNUMBER(M68)=TRUE,ISNUMBER(O68)=TRUE),VLOOKUP(K72,'[2]Obračun rezultata B sektora'!$D$2:$I$51,3,FALSE),"")</f>
        <v/>
      </c>
      <c r="O68" s="38" t="str">
        <f>VLOOKUP(K72,'[2]Obračun rezultata B sektora'!$D$2:G$51,4,FALSE)</f>
        <v/>
      </c>
      <c r="P68" s="39" t="str">
        <f>VLOOKUP(L68,'[2]Pojedinačni plasman'!$A$6:$G$155,7,FALSE)</f>
        <v/>
      </c>
      <c r="Q68" s="40"/>
      <c r="R68" s="41"/>
    </row>
    <row r="69" spans="2:18" s="33" customFormat="1" ht="15" customHeight="1" x14ac:dyDescent="0.2">
      <c r="B69" s="34" t="str">
        <f>IF(ISNUMBER(D69)=TRUE,VLOOKUP(B72,'[2]Obračun rezultata C sektora'!$D$2:$J$51,7,0),"")</f>
        <v/>
      </c>
      <c r="C69" s="35" t="str">
        <f>VLOOKUP(B72,'[2]Obračun rezultata C sektora'!$D$2:$E$51,2,FALSE)</f>
        <v/>
      </c>
      <c r="D69" s="36" t="str">
        <f>VLOOKUP(B72,'[2]Obračun rezultata C sektora'!$D$2:$H$51,5,FALSE)</f>
        <v/>
      </c>
      <c r="E69" s="37" t="str">
        <f>IF(AND(ISNUMBER(D69)=TRUE,ISNUMBER(F69)=TRUE),VLOOKUP(B72,'[2]Obračun rezultata C sektora'!$D$2:$I$51,3,FALSE),"")</f>
        <v/>
      </c>
      <c r="F69" s="38" t="str">
        <f>VLOOKUP(B72,'[2]Obračun rezultata C sektora'!$D$2:G$51,4,FALSE)</f>
        <v/>
      </c>
      <c r="G69" s="39" t="str">
        <f>VLOOKUP(C69,'[2]Pojedinačni plasman'!$A$6:$G$155,7,FALSE)</f>
        <v/>
      </c>
      <c r="H69" s="40"/>
      <c r="I69" s="41"/>
      <c r="K69" s="34" t="str">
        <f>IF(ISNUMBER(M69)=TRUE,VLOOKUP(K72,'[2]Obračun rezultata C sektora'!$D$2:$J$51,7,0),"")</f>
        <v/>
      </c>
      <c r="L69" s="35" t="str">
        <f>VLOOKUP(K72,'[2]Obračun rezultata C sektora'!$D$2:$E$51,2,FALSE)</f>
        <v/>
      </c>
      <c r="M69" s="36" t="str">
        <f>VLOOKUP(K72,'[2]Obračun rezultata C sektora'!$D$2:$H$51,5,FALSE)</f>
        <v/>
      </c>
      <c r="N69" s="37" t="str">
        <f>IF(AND(ISNUMBER(M69)=TRUE,ISNUMBER(O69)=TRUE),VLOOKUP(K72,'[2]Obračun rezultata C sektora'!$D$2:$I$51,3,FALSE),"")</f>
        <v/>
      </c>
      <c r="O69" s="38" t="str">
        <f>VLOOKUP(K72,'[2]Obračun rezultata C sektora'!$D$2:G$51,4,FALSE)</f>
        <v/>
      </c>
      <c r="P69" s="39" t="str">
        <f>VLOOKUP(L69,'[2]Pojedinačni plasman'!$A$6:$G$155,7,FALSE)</f>
        <v/>
      </c>
      <c r="Q69" s="40"/>
      <c r="R69" s="41"/>
    </row>
    <row r="70" spans="2:18" s="33" customFormat="1" ht="15" customHeight="1" x14ac:dyDescent="0.2">
      <c r="B70" s="34"/>
      <c r="C70" s="37"/>
      <c r="D70" s="36"/>
      <c r="E70" s="37"/>
      <c r="F70" s="38"/>
      <c r="G70" s="39"/>
      <c r="H70" s="40"/>
      <c r="I70" s="41"/>
      <c r="K70" s="34"/>
      <c r="L70" s="37"/>
      <c r="M70" s="36"/>
      <c r="N70" s="37"/>
      <c r="O70" s="38"/>
      <c r="P70" s="39"/>
      <c r="Q70" s="40"/>
      <c r="R70" s="41"/>
    </row>
    <row r="71" spans="2:18" s="33" customFormat="1" ht="15" customHeight="1" x14ac:dyDescent="0.2">
      <c r="B71" s="34"/>
      <c r="C71" s="37"/>
      <c r="D71" s="36"/>
      <c r="E71" s="37"/>
      <c r="F71" s="38"/>
      <c r="G71" s="39"/>
      <c r="H71" s="40"/>
      <c r="I71" s="41"/>
      <c r="K71" s="34"/>
      <c r="L71" s="37"/>
      <c r="M71" s="36"/>
      <c r="N71" s="37"/>
      <c r="O71" s="38"/>
      <c r="P71" s="39"/>
      <c r="Q71" s="40"/>
      <c r="R71" s="41"/>
    </row>
    <row r="72" spans="2:18" ht="21" thickBot="1" x14ac:dyDescent="0.35">
      <c r="B72" s="42" t="str">
        <f>IF(ISNONTEXT('[2]Ekipni plasman'!$B$14)=FALSE,'[2]Ekipni plasman'!$B$14,"")</f>
        <v/>
      </c>
      <c r="C72" s="43"/>
      <c r="D72" s="44"/>
      <c r="E72" s="45" t="str">
        <f>VLOOKUP(B72,'[2]Ekipni plasman'!$B$6:$F$55,3,FALSE)</f>
        <v/>
      </c>
      <c r="F72" s="46" t="str">
        <f>VLOOKUP(B72,'[2]Ekipni plasman'!$B$6:$F$55,2,FALSE)</f>
        <v/>
      </c>
      <c r="G72" s="47"/>
      <c r="H72" s="48"/>
      <c r="I72" s="49"/>
      <c r="J72" s="8"/>
      <c r="K72" s="42" t="str">
        <f>IF(ISNONTEXT('[2]Ekipni plasman'!$B$24)=FALSE,'[2]Ekipni plasman'!$B$24,"")</f>
        <v/>
      </c>
      <c r="L72" s="43"/>
      <c r="M72" s="44"/>
      <c r="N72" s="45" t="str">
        <f>VLOOKUP(K72,'[2]Ekipni plasman'!$B$6:$F$55,3,FALSE)</f>
        <v/>
      </c>
      <c r="O72" s="46" t="str">
        <f>VLOOKUP(K72,'[2]Ekipni plasman'!$B$6:$F$55,2,FALSE)</f>
        <v/>
      </c>
      <c r="P72" s="47"/>
      <c r="Q72" s="48"/>
      <c r="R72" s="49"/>
    </row>
    <row r="73" spans="2:18" ht="12" customHeight="1" thickBot="1" x14ac:dyDescent="0.25">
      <c r="B73" s="2"/>
      <c r="D73" s="2"/>
      <c r="G73" s="2"/>
      <c r="H73" s="6"/>
      <c r="I73" s="2"/>
    </row>
    <row r="74" spans="2:18" s="33" customFormat="1" ht="15" customHeight="1" x14ac:dyDescent="0.2">
      <c r="B74" s="25" t="str">
        <f>IF(ISNUMBER(D74)=TRUE,VLOOKUP(B79,'[2]Obračun rezultata A sektora'!$D$2:$J$51,7,0),"")</f>
        <v/>
      </c>
      <c r="C74" s="26" t="str">
        <f>VLOOKUP(B79,'[2]Obračun rezultata A sektora'!$D$2:$E$51,2,FALSE)</f>
        <v/>
      </c>
      <c r="D74" s="27" t="str">
        <f>VLOOKUP(B79,'[2]Obračun rezultata A sektora'!$D$2:$H$51,5,FALSE)</f>
        <v/>
      </c>
      <c r="E74" s="28" t="str">
        <f>IF(AND(ISNUMBER(D74)=TRUE,ISNUMBER(F74)=TRUE),VLOOKUP(B79,'[2]Obračun rezultata A sektora'!$D$2:$I$51,3,FALSE),"")</f>
        <v/>
      </c>
      <c r="F74" s="29" t="str">
        <f>VLOOKUP(B79,'[2]Obračun rezultata A sektora'!$D$2:G$51,4,FALSE)</f>
        <v/>
      </c>
      <c r="G74" s="30" t="str">
        <f>VLOOKUP(C74,'[2]Pojedinačni plasman'!$A$6:$G$155,7,FALSE)</f>
        <v/>
      </c>
      <c r="H74" s="31" t="str">
        <f>VLOOKUP(B79,'[2]Ekipni plasman'!$B$6:$F$55,5,FALSE)</f>
        <v/>
      </c>
      <c r="I74" s="32"/>
      <c r="K74" s="25" t="str">
        <f>IF(ISNUMBER(M74)=TRUE,VLOOKUP(K79,'[2]Obračun rezultata A sektora'!$D$2:$J$51,7,0),"")</f>
        <v/>
      </c>
      <c r="L74" s="26" t="str">
        <f>VLOOKUP(K79,'[2]Obračun rezultata A sektora'!$D$2:$E$51,2,FALSE)</f>
        <v/>
      </c>
      <c r="M74" s="27" t="str">
        <f>VLOOKUP(K79,'[2]Obračun rezultata A sektora'!$D$2:$H$51,5,FALSE)</f>
        <v/>
      </c>
      <c r="N74" s="28" t="str">
        <f>IF(AND(ISNUMBER(M74)=TRUE,ISNUMBER(O74)=TRUE),VLOOKUP(K79,'[2]Obračun rezultata A sektora'!$D$2:$I$51,3,FALSE),"")</f>
        <v/>
      </c>
      <c r="O74" s="29" t="str">
        <f>VLOOKUP(K79,'[2]Obračun rezultata A sektora'!$D$2:G$51,4,FALSE)</f>
        <v/>
      </c>
      <c r="P74" s="30" t="str">
        <f>VLOOKUP(L74,'[2]Pojedinačni plasman'!$A$6:$G$155,7,FALSE)</f>
        <v/>
      </c>
      <c r="Q74" s="31" t="str">
        <f>VLOOKUP(K79,'[2]Ekipni plasman'!$B$6:$F$55,5,FALSE)</f>
        <v/>
      </c>
      <c r="R74" s="32"/>
    </row>
    <row r="75" spans="2:18" s="33" customFormat="1" ht="15" customHeight="1" x14ac:dyDescent="0.2">
      <c r="B75" s="34" t="str">
        <f>IF(ISNUMBER(D75)=TRUE,VLOOKUP(B79,'[2]Obračun rezultata B sektora'!$D$2:$J$51,7,0),"")</f>
        <v/>
      </c>
      <c r="C75" s="35" t="str">
        <f>VLOOKUP(B79,'[2]Obračun rezultata B sektora'!$D$2:$E$51,2,FALSE)</f>
        <v/>
      </c>
      <c r="D75" s="36" t="str">
        <f>VLOOKUP(B79,'[2]Obračun rezultata B sektora'!$D$2:$H$51,5,FALSE)</f>
        <v/>
      </c>
      <c r="E75" s="37" t="str">
        <f>IF(AND(ISNUMBER(D75)=TRUE,ISNUMBER(F75)=TRUE),VLOOKUP(B79,'[2]Obračun rezultata B sektora'!$D$2:$I$51,3,FALSE),"")</f>
        <v/>
      </c>
      <c r="F75" s="38" t="str">
        <f>VLOOKUP(B79,'[2]Obračun rezultata B sektora'!$D$2:G$51,4,FALSE)</f>
        <v/>
      </c>
      <c r="G75" s="39" t="str">
        <f>VLOOKUP(C75,'[2]Pojedinačni plasman'!$A$6:$G$155,7,FALSE)</f>
        <v/>
      </c>
      <c r="H75" s="40"/>
      <c r="I75" s="41"/>
      <c r="K75" s="34" t="str">
        <f>IF(ISNUMBER(M75)=TRUE,VLOOKUP(K79,'[2]Obračun rezultata B sektora'!$D$2:$J$51,7,0),"")</f>
        <v/>
      </c>
      <c r="L75" s="35" t="str">
        <f>VLOOKUP(K79,'[2]Obračun rezultata B sektora'!$D$2:$E$51,2,FALSE)</f>
        <v/>
      </c>
      <c r="M75" s="36" t="str">
        <f>VLOOKUP(K79,'[2]Obračun rezultata B sektora'!$D$2:$H$51,5,FALSE)</f>
        <v/>
      </c>
      <c r="N75" s="37" t="str">
        <f>IF(AND(ISNUMBER(M75)=TRUE,ISNUMBER(O75)=TRUE),VLOOKUP(K79,'[2]Obračun rezultata B sektora'!$D$2:$I$51,3,FALSE),"")</f>
        <v/>
      </c>
      <c r="O75" s="38" t="str">
        <f>VLOOKUP(K79,'[2]Obračun rezultata B sektora'!$D$2:G$51,4,FALSE)</f>
        <v/>
      </c>
      <c r="P75" s="39" t="str">
        <f>VLOOKUP(L75,'[2]Pojedinačni plasman'!$A$6:$G$155,7,FALSE)</f>
        <v/>
      </c>
      <c r="Q75" s="40"/>
      <c r="R75" s="41"/>
    </row>
    <row r="76" spans="2:18" s="33" customFormat="1" ht="15" customHeight="1" x14ac:dyDescent="0.2">
      <c r="B76" s="34" t="str">
        <f>IF(ISNUMBER(D76)=TRUE,VLOOKUP(B79,'[2]Obračun rezultata C sektora'!$D$2:$J$51,7,0),"")</f>
        <v/>
      </c>
      <c r="C76" s="35" t="str">
        <f>VLOOKUP(B79,'[2]Obračun rezultata C sektora'!$D$2:$E$51,2,FALSE)</f>
        <v/>
      </c>
      <c r="D76" s="36" t="str">
        <f>VLOOKUP(B79,'[2]Obračun rezultata C sektora'!$D$2:$H$51,5,FALSE)</f>
        <v/>
      </c>
      <c r="E76" s="37" t="str">
        <f>IF(AND(ISNUMBER(D76)=TRUE,ISNUMBER(F76)=TRUE),VLOOKUP(B79,'[2]Obračun rezultata C sektora'!$D$2:$I$51,3,FALSE),"")</f>
        <v/>
      </c>
      <c r="F76" s="38" t="str">
        <f>VLOOKUP(B79,'[2]Obračun rezultata C sektora'!$D$2:G$51,4,FALSE)</f>
        <v/>
      </c>
      <c r="G76" s="39" t="str">
        <f>VLOOKUP(C76,'[2]Pojedinačni plasman'!$A$6:$G$155,7,FALSE)</f>
        <v/>
      </c>
      <c r="H76" s="40"/>
      <c r="I76" s="41"/>
      <c r="K76" s="34" t="str">
        <f>IF(ISNUMBER(M76)=TRUE,VLOOKUP(K79,'[2]Obračun rezultata C sektora'!$D$2:$J$51,7,0),"")</f>
        <v/>
      </c>
      <c r="L76" s="35" t="str">
        <f>VLOOKUP(K79,'[2]Obračun rezultata C sektora'!$D$2:$E$51,2,FALSE)</f>
        <v/>
      </c>
      <c r="M76" s="36" t="str">
        <f>VLOOKUP(K79,'[2]Obračun rezultata C sektora'!$D$2:$H$51,5,FALSE)</f>
        <v/>
      </c>
      <c r="N76" s="37" t="str">
        <f>IF(AND(ISNUMBER(M76)=TRUE,ISNUMBER(O76)=TRUE),VLOOKUP(K79,'[2]Obračun rezultata C sektora'!$D$2:$I$51,3,FALSE),"")</f>
        <v/>
      </c>
      <c r="O76" s="38" t="str">
        <f>VLOOKUP(K79,'[2]Obračun rezultata C sektora'!$D$2:G$51,4,FALSE)</f>
        <v/>
      </c>
      <c r="P76" s="39" t="str">
        <f>VLOOKUP(L76,'[2]Pojedinačni plasman'!$A$6:$G$155,7,FALSE)</f>
        <v/>
      </c>
      <c r="Q76" s="40"/>
      <c r="R76" s="41"/>
    </row>
    <row r="77" spans="2:18" s="33" customFormat="1" ht="15" customHeight="1" x14ac:dyDescent="0.2">
      <c r="B77" s="34"/>
      <c r="C77" s="37"/>
      <c r="D77" s="36"/>
      <c r="E77" s="37"/>
      <c r="F77" s="38"/>
      <c r="G77" s="39"/>
      <c r="H77" s="40"/>
      <c r="I77" s="41"/>
      <c r="K77" s="34"/>
      <c r="L77" s="37"/>
      <c r="M77" s="36"/>
      <c r="N77" s="37"/>
      <c r="O77" s="38"/>
      <c r="P77" s="39"/>
      <c r="Q77" s="40"/>
      <c r="R77" s="41"/>
    </row>
    <row r="78" spans="2:18" s="33" customFormat="1" ht="15" customHeight="1" x14ac:dyDescent="0.2">
      <c r="B78" s="34"/>
      <c r="C78" s="37"/>
      <c r="D78" s="36"/>
      <c r="E78" s="37"/>
      <c r="F78" s="38"/>
      <c r="G78" s="39"/>
      <c r="H78" s="40"/>
      <c r="I78" s="41"/>
      <c r="K78" s="34"/>
      <c r="L78" s="37"/>
      <c r="M78" s="36"/>
      <c r="N78" s="37"/>
      <c r="O78" s="38"/>
      <c r="P78" s="39"/>
      <c r="Q78" s="40"/>
      <c r="R78" s="41"/>
    </row>
    <row r="79" spans="2:18" ht="21" thickBot="1" x14ac:dyDescent="0.35">
      <c r="B79" s="42" t="str">
        <f>IF(ISNONTEXT('[2]Ekipni plasman'!$B$15)=FALSE,'[2]Ekipni plasman'!$B$15,"")</f>
        <v/>
      </c>
      <c r="C79" s="43"/>
      <c r="D79" s="44"/>
      <c r="E79" s="45" t="str">
        <f>VLOOKUP(B79,'[2]Ekipni plasman'!$B$6:$F$55,3,FALSE)</f>
        <v/>
      </c>
      <c r="F79" s="46" t="str">
        <f>VLOOKUP(B79,'[2]Ekipni plasman'!$B$6:$F$55,2,FALSE)</f>
        <v/>
      </c>
      <c r="G79" s="47"/>
      <c r="H79" s="48"/>
      <c r="I79" s="49"/>
      <c r="J79" s="8"/>
      <c r="K79" s="42" t="str">
        <f>IF(ISNONTEXT('[2]Ekipni plasman'!$B$25)=FALSE,'[2]Ekipni plasman'!$B$25,"")</f>
        <v/>
      </c>
      <c r="L79" s="43"/>
      <c r="M79" s="44"/>
      <c r="N79" s="45" t="str">
        <f>VLOOKUP(K79,'[2]Ekipni plasman'!$B$6:$F$55,3,FALSE)</f>
        <v/>
      </c>
      <c r="O79" s="46" t="str">
        <f>VLOOKUP(K79,'[2]Ekipni plasman'!$B$6:$F$55,2,FALSE)</f>
        <v/>
      </c>
      <c r="P79" s="47"/>
      <c r="Q79" s="48"/>
      <c r="R79" s="49"/>
    </row>
    <row r="81" spans="2:18" s="33" customFormat="1" x14ac:dyDescent="0.2">
      <c r="B81" s="50"/>
      <c r="C81" s="50" t="s">
        <v>13</v>
      </c>
      <c r="D81" s="50"/>
      <c r="F81" s="3"/>
      <c r="G81" s="50" t="s">
        <v>14</v>
      </c>
      <c r="H81" s="50"/>
      <c r="I81" s="50"/>
      <c r="L81" s="50" t="s">
        <v>15</v>
      </c>
      <c r="O81" s="3"/>
      <c r="P81" s="50" t="s">
        <v>16</v>
      </c>
      <c r="Q81" s="50" t="str">
        <f>IF(ISNUMBER($H$175)=TRUE,"1/3",IF(ISNUMBER($Q$93)=TRUE,"1/2",IF(ISNUMBER($H$11)=TRUE,"1/1","")))</f>
        <v>1/1</v>
      </c>
    </row>
    <row r="82" spans="2:18" s="33" customFormat="1" x14ac:dyDescent="0.2">
      <c r="B82" s="50"/>
      <c r="C82" s="50" t="str">
        <f>IF(ISBLANK('[2]Organizacija natjecanja'!$H$20)=TRUE,"",'[2]Organizacija natjecanja'!$H$20)</f>
        <v>Jasminka Pozderec</v>
      </c>
      <c r="D82" s="50"/>
      <c r="F82" s="3"/>
      <c r="G82" s="50" t="str">
        <f>IF(ISBLANK('[2]Organizacija natjecanja'!$H$16)=TRUE,"",'[2]Organizacija natjecanja'!$H$16)</f>
        <v>Josip Varga</v>
      </c>
      <c r="H82" s="50"/>
      <c r="I82" s="50"/>
      <c r="L82" s="50" t="str">
        <f>IF(ISBLANK('[2]Organizacija natjecanja'!$H$18)=TRUE,"",'[2]Organizacija natjecanja'!$H$18)</f>
        <v>Jasminka Pozderec</v>
      </c>
      <c r="O82" s="3"/>
    </row>
    <row r="83" spans="2:18" s="33" customFormat="1" x14ac:dyDescent="0.2">
      <c r="B83" s="50"/>
      <c r="C83" s="50"/>
      <c r="D83" s="50"/>
      <c r="F83" s="3"/>
      <c r="G83" s="50"/>
      <c r="H83" s="50"/>
      <c r="I83" s="50"/>
      <c r="L83" s="50"/>
      <c r="O83" s="3"/>
    </row>
    <row r="84" spans="2:18" s="33" customFormat="1" x14ac:dyDescent="0.2">
      <c r="B84" s="50"/>
      <c r="C84" s="50"/>
      <c r="D84" s="50"/>
      <c r="F84" s="3"/>
      <c r="G84" s="50"/>
      <c r="H84" s="50"/>
      <c r="I84" s="50"/>
      <c r="L84" s="50"/>
      <c r="O84" s="3"/>
    </row>
    <row r="85" spans="2:18" s="33" customFormat="1" ht="18" x14ac:dyDescent="0.25">
      <c r="B85" s="50"/>
      <c r="C85" s="50"/>
      <c r="D85" s="7" t="s">
        <v>0</v>
      </c>
      <c r="F85" s="3"/>
      <c r="G85" s="50"/>
      <c r="H85" s="50"/>
      <c r="I85" s="50"/>
      <c r="L85" s="50"/>
      <c r="O85" s="3"/>
    </row>
    <row r="86" spans="2:18" s="33" customFormat="1" ht="18" x14ac:dyDescent="0.25">
      <c r="B86" s="50"/>
      <c r="C86" s="50"/>
      <c r="D86" s="7" t="s">
        <v>1</v>
      </c>
      <c r="F86" s="3"/>
      <c r="G86" s="50"/>
      <c r="H86" s="50"/>
      <c r="I86" s="50"/>
      <c r="L86" s="50"/>
      <c r="O86" s="3"/>
    </row>
    <row r="87" spans="2:18" s="33" customFormat="1" x14ac:dyDescent="0.2">
      <c r="B87" s="50"/>
      <c r="C87" s="50"/>
      <c r="D87" s="50"/>
      <c r="F87" s="3"/>
      <c r="G87" s="50"/>
      <c r="H87" s="50"/>
      <c r="I87" s="50"/>
      <c r="L87" s="50"/>
      <c r="O87" s="3"/>
    </row>
    <row r="88" spans="2:18" ht="26.25" x14ac:dyDescent="0.4">
      <c r="B88" s="9" t="s">
        <v>2</v>
      </c>
      <c r="C88" s="8"/>
      <c r="D88" s="7"/>
      <c r="E88" s="8"/>
      <c r="F88" s="10"/>
      <c r="G88" s="7"/>
      <c r="H88" s="11"/>
      <c r="I88" s="7"/>
      <c r="J88" s="12" t="str">
        <f>IF(ISNONTEXT('[2]Organizacija natjecanja'!H$2)=TRUE,"",'[2]Organizacija natjecanja'!H$2)</f>
        <v>Predkolo kupa skupina B</v>
      </c>
      <c r="K88" s="8"/>
      <c r="L88" s="8"/>
      <c r="M88" s="8"/>
      <c r="N88" s="13" t="str">
        <f>IF(ISNONTEXT('[2]Organizacija natjecanja'!H$11)=TRUE,"",'[2]Organizacija natjecanja'!H$11)</f>
        <v>LOV RIBE UDICOM NA PLOVAK</v>
      </c>
      <c r="O88" s="10"/>
      <c r="P88" s="8"/>
      <c r="Q88" s="14"/>
      <c r="R88" s="8"/>
    </row>
    <row r="89" spans="2:18" ht="18" x14ac:dyDescent="0.25">
      <c r="B89" s="15" t="s">
        <v>3</v>
      </c>
      <c r="C89" s="13"/>
      <c r="D89" s="16"/>
      <c r="E89" s="16" t="str">
        <f>IF(ISNONTEXT('[2]Organizacija natjecanja'!H$4)=TRUE,"",'[2]Organizacija natjecanja'!H$4)</f>
        <v>Šoderica Goričan</v>
      </c>
      <c r="F89" s="10"/>
      <c r="G89" s="16"/>
      <c r="H89" s="17"/>
      <c r="I89" s="15" t="s">
        <v>4</v>
      </c>
      <c r="J89" s="13"/>
      <c r="K89" s="13" t="str">
        <f>IF(ISNONTEXT('[2]Organizacija natjecanja'!H$5)=TRUE,"",'[2]Organizacija natjecanja'!H$5)</f>
        <v>Goričan,26.travnja 2025.</v>
      </c>
      <c r="L89" s="13"/>
      <c r="M89" s="13"/>
      <c r="N89" s="13"/>
      <c r="O89" s="10" t="s">
        <v>5</v>
      </c>
      <c r="P89" s="18" t="str">
        <f>IF(ISNONTEXT('[2]Organizacija natjecanja'!H$9)=TRUE,"",'[2]Organizacija natjecanja'!H$9)</f>
        <v>SENIORI</v>
      </c>
      <c r="R89" s="13"/>
    </row>
    <row r="90" spans="2:18" ht="12" customHeight="1" thickBot="1" x14ac:dyDescent="0.25"/>
    <row r="91" spans="2:18" s="51" customFormat="1" ht="26.25" customHeight="1" thickBot="1" x14ac:dyDescent="0.3">
      <c r="B91" s="19" t="s">
        <v>6</v>
      </c>
      <c r="C91" s="20" t="s">
        <v>7</v>
      </c>
      <c r="D91" s="20" t="s">
        <v>8</v>
      </c>
      <c r="E91" s="20" t="s">
        <v>9</v>
      </c>
      <c r="F91" s="21" t="s">
        <v>10</v>
      </c>
      <c r="G91" s="20" t="s">
        <v>11</v>
      </c>
      <c r="H91" s="22" t="s">
        <v>12</v>
      </c>
      <c r="I91" s="23"/>
      <c r="J91" s="24"/>
      <c r="K91" s="19" t="s">
        <v>6</v>
      </c>
      <c r="L91" s="20" t="s">
        <v>7</v>
      </c>
      <c r="M91" s="20" t="s">
        <v>8</v>
      </c>
      <c r="N91" s="20" t="s">
        <v>9</v>
      </c>
      <c r="O91" s="21" t="s">
        <v>10</v>
      </c>
      <c r="P91" s="20" t="s">
        <v>11</v>
      </c>
      <c r="Q91" s="22" t="s">
        <v>12</v>
      </c>
      <c r="R91" s="23"/>
    </row>
    <row r="92" spans="2:18" ht="12" customHeight="1" thickBot="1" x14ac:dyDescent="0.25">
      <c r="C92" s="2" t="str">
        <f>IF(ISNONTEXT($B$16)=FALSE,"",VLOOKUP(B98,'[2]Pojedinačni plasman'!$A$6:$G$140,1,FALSE))</f>
        <v/>
      </c>
      <c r="K92" s="1"/>
      <c r="M92" s="1"/>
      <c r="P92" s="1"/>
      <c r="Q92" s="4"/>
      <c r="R92" s="1"/>
    </row>
    <row r="93" spans="2:18" s="33" customFormat="1" ht="15" customHeight="1" x14ac:dyDescent="0.2">
      <c r="B93" s="25" t="str">
        <f>IF(ISNUMBER(D93)=TRUE,VLOOKUP(B98,'[2]Obračun rezultata A sektora'!$D$2:$J$51,7,0),"")</f>
        <v/>
      </c>
      <c r="C93" s="26" t="str">
        <f>VLOOKUP(B98,'[2]Obračun rezultata A sektora'!$D$2:$E$51,2,FALSE)</f>
        <v/>
      </c>
      <c r="D93" s="27" t="str">
        <f>VLOOKUP(B98,'[2]Obračun rezultata A sektora'!$D$2:$H$51,5,FALSE)</f>
        <v/>
      </c>
      <c r="E93" s="28" t="str">
        <f>IF(AND(ISNUMBER(D93)=TRUE,ISNUMBER(F93)=TRUE),VLOOKUP(B98,'[2]Obračun rezultata A sektora'!$D$2:$I$51,3,FALSE),"")</f>
        <v/>
      </c>
      <c r="F93" s="29" t="str">
        <f>VLOOKUP(B98,'[2]Obračun rezultata A sektora'!D$2:$G$51,4,FALSE)</f>
        <v/>
      </c>
      <c r="G93" s="30" t="str">
        <f>VLOOKUP(C93,'[2]Pojedinačni plasman'!$A$6:$G$155,7,FALSE)</f>
        <v/>
      </c>
      <c r="H93" s="31" t="str">
        <f>VLOOKUP(B98,'[2]Ekipni plasman'!$B$6:$F$55,5,FALSE)</f>
        <v/>
      </c>
      <c r="I93" s="32"/>
      <c r="K93" s="25" t="str">
        <f>IF(ISNUMBER(M93)=TRUE,VLOOKUP(K98,'[2]Obračun rezultata A sektora'!$D$2:$J$51,7,0),"")</f>
        <v/>
      </c>
      <c r="L93" s="26" t="str">
        <f>VLOOKUP(K98,'[2]Obračun rezultata A sektora'!$D$2:$E$51,2,FALSE)</f>
        <v/>
      </c>
      <c r="M93" s="27" t="str">
        <f>VLOOKUP(K98,'[2]Obračun rezultata A sektora'!$D$2:$H$51,5,FALSE)</f>
        <v/>
      </c>
      <c r="N93" s="28" t="str">
        <f>IF(AND(ISNUMBER(M93)=TRUE,ISNUMBER(O93)=TRUE),VLOOKUP(K98,'[2]Obračun rezultata A sektora'!$D$2:$I$51,3,FALSE),"")</f>
        <v/>
      </c>
      <c r="O93" s="29" t="str">
        <f>VLOOKUP(K98,'[2]Obračun rezultata A sektora'!D$2:$G$51,4,FALSE)</f>
        <v/>
      </c>
      <c r="P93" s="30" t="str">
        <f>VLOOKUP(L93,'[2]Pojedinačni plasman'!$A$6:$G$155,7,FALSE)</f>
        <v/>
      </c>
      <c r="Q93" s="31" t="str">
        <f>VLOOKUP(K98,'[2]Ekipni plasman'!$B$6:$F$55,5,FALSE)</f>
        <v/>
      </c>
      <c r="R93" s="32"/>
    </row>
    <row r="94" spans="2:18" s="33" customFormat="1" ht="15" customHeight="1" x14ac:dyDescent="0.2">
      <c r="B94" s="34" t="str">
        <f>IF(ISNUMBER(D94)=TRUE,VLOOKUP(B98,'[2]Obračun rezultata B sektora'!$D$2:$J$51,7,0),"")</f>
        <v/>
      </c>
      <c r="C94" s="35" t="str">
        <f>VLOOKUP(B98,'[2]Obračun rezultata B sektora'!$D$2:$E$51,2,FALSE)</f>
        <v/>
      </c>
      <c r="D94" s="36" t="str">
        <f>VLOOKUP(B98,'[2]Obračun rezultata B sektora'!$D$2:$H$51,5,FALSE)</f>
        <v/>
      </c>
      <c r="E94" s="37" t="str">
        <f>IF(AND(ISNUMBER(D94)=TRUE,ISNUMBER(F94)=TRUE),VLOOKUP(B98,'[2]Obračun rezultata B sektora'!$D$2:$I$51,3,FALSE),"")</f>
        <v/>
      </c>
      <c r="F94" s="38" t="str">
        <f>VLOOKUP(B98,'[2]Obračun rezultata B sektora'!D$2:$G$51,4,FALSE)</f>
        <v/>
      </c>
      <c r="G94" s="39" t="str">
        <f>VLOOKUP(C94,'[2]Pojedinačni plasman'!$A$6:$G$155,7,FALSE)</f>
        <v/>
      </c>
      <c r="H94" s="40"/>
      <c r="I94" s="41"/>
      <c r="K94" s="34" t="str">
        <f>IF(ISNUMBER(M94)=TRUE,VLOOKUP(K98,'[2]Obračun rezultata B sektora'!$D$2:$J$51,7,0),"")</f>
        <v/>
      </c>
      <c r="L94" s="35" t="str">
        <f>VLOOKUP(K98,'[2]Obračun rezultata B sektora'!$D$2:$E$51,2,FALSE)</f>
        <v/>
      </c>
      <c r="M94" s="36" t="str">
        <f>VLOOKUP(K98,'[2]Obračun rezultata B sektora'!$D$2:$H$51,5,FALSE)</f>
        <v/>
      </c>
      <c r="N94" s="37" t="str">
        <f>IF(AND(ISNUMBER(M94)=TRUE,ISNUMBER(O94)=TRUE),VLOOKUP(K98,'[2]Obračun rezultata B sektora'!$D$2:$I$51,3,FALSE),"")</f>
        <v/>
      </c>
      <c r="O94" s="38" t="str">
        <f>VLOOKUP(K98,'[2]Obračun rezultata B sektora'!D$2:$G$51,4,FALSE)</f>
        <v/>
      </c>
      <c r="P94" s="39" t="str">
        <f>VLOOKUP(L94,'[2]Pojedinačni plasman'!$A$6:$G$155,7,FALSE)</f>
        <v/>
      </c>
      <c r="Q94" s="40"/>
      <c r="R94" s="41"/>
    </row>
    <row r="95" spans="2:18" s="33" customFormat="1" ht="15" customHeight="1" x14ac:dyDescent="0.2">
      <c r="B95" s="34" t="str">
        <f>IF(ISNUMBER(D95)=TRUE,VLOOKUP(B98,'[2]Obračun rezultata C sektora'!$D$2:$J$51,7,0),"")</f>
        <v/>
      </c>
      <c r="C95" s="35" t="str">
        <f>VLOOKUP(B98,'[2]Obračun rezultata C sektora'!$D$2:$E$51,2,FALSE)</f>
        <v/>
      </c>
      <c r="D95" s="36" t="str">
        <f>VLOOKUP(B98,'[2]Obračun rezultata C sektora'!$D$2:$H$51,5,FALSE)</f>
        <v/>
      </c>
      <c r="E95" s="37" t="str">
        <f>IF(AND(ISNUMBER(D95)=TRUE,ISNUMBER(F95)=TRUE),VLOOKUP(B98,'[2]Obračun rezultata C sektora'!$D$2:$I$51,3,FALSE),"")</f>
        <v/>
      </c>
      <c r="F95" s="38" t="str">
        <f>VLOOKUP(B98,'[2]Obračun rezultata C sektora'!D$2:$G$51,4,FALSE)</f>
        <v/>
      </c>
      <c r="G95" s="39" t="str">
        <f>VLOOKUP(C95,'[2]Pojedinačni plasman'!$A$6:$G$155,7,FALSE)</f>
        <v/>
      </c>
      <c r="H95" s="40"/>
      <c r="I95" s="41"/>
      <c r="K95" s="34" t="str">
        <f>IF(ISNUMBER(M95)=TRUE,VLOOKUP(K98,'[2]Obračun rezultata C sektora'!$D$2:$J$51,7,0),"")</f>
        <v/>
      </c>
      <c r="L95" s="35" t="str">
        <f>VLOOKUP(K98,'[2]Obračun rezultata C sektora'!$D$2:$E$51,2,FALSE)</f>
        <v/>
      </c>
      <c r="M95" s="36" t="str">
        <f>VLOOKUP(K98,'[2]Obračun rezultata C sektora'!$D$2:$H$51,5,FALSE)</f>
        <v/>
      </c>
      <c r="N95" s="37" t="str">
        <f>IF(AND(ISNUMBER(M95)=TRUE,ISNUMBER(O95)=TRUE),VLOOKUP(K98,'[2]Obračun rezultata C sektora'!$D$2:$I$51,3,FALSE),"")</f>
        <v/>
      </c>
      <c r="O95" s="38" t="str">
        <f>VLOOKUP(K98,'[2]Obračun rezultata C sektora'!D$2:$G$51,4,FALSE)</f>
        <v/>
      </c>
      <c r="P95" s="39" t="str">
        <f>VLOOKUP(L95,'[2]Pojedinačni plasman'!$A$6:$G$155,7,FALSE)</f>
        <v/>
      </c>
      <c r="Q95" s="40"/>
      <c r="R95" s="41"/>
    </row>
    <row r="96" spans="2:18" s="33" customFormat="1" ht="15" customHeight="1" x14ac:dyDescent="0.2">
      <c r="B96" s="34"/>
      <c r="C96" s="37"/>
      <c r="D96" s="36"/>
      <c r="E96" s="37"/>
      <c r="F96" s="38"/>
      <c r="G96" s="39"/>
      <c r="H96" s="40"/>
      <c r="I96" s="41"/>
      <c r="K96" s="34"/>
      <c r="L96" s="37"/>
      <c r="M96" s="36"/>
      <c r="N96" s="37"/>
      <c r="O96" s="38"/>
      <c r="P96" s="39"/>
      <c r="Q96" s="40"/>
      <c r="R96" s="41"/>
    </row>
    <row r="97" spans="2:18" s="33" customFormat="1" ht="15" customHeight="1" x14ac:dyDescent="0.2">
      <c r="B97" s="34"/>
      <c r="C97" s="37"/>
      <c r="D97" s="36"/>
      <c r="E97" s="37"/>
      <c r="F97" s="38"/>
      <c r="G97" s="39"/>
      <c r="H97" s="40"/>
      <c r="I97" s="41"/>
      <c r="K97" s="34"/>
      <c r="L97" s="37"/>
      <c r="M97" s="36"/>
      <c r="N97" s="37"/>
      <c r="O97" s="38"/>
      <c r="P97" s="39"/>
      <c r="Q97" s="40"/>
      <c r="R97" s="41"/>
    </row>
    <row r="98" spans="2:18" ht="21" thickBot="1" x14ac:dyDescent="0.35">
      <c r="B98" s="42" t="str">
        <f>IF(ISNONTEXT('[2]Ekipni plasman'!$B$26)=FALSE,'[2]Ekipni plasman'!$B$26,"")</f>
        <v/>
      </c>
      <c r="C98" s="43"/>
      <c r="D98" s="44"/>
      <c r="E98" s="45" t="str">
        <f>VLOOKUP(B98,'[2]Ekipni plasman'!$B$6:$F$55,3,FALSE)</f>
        <v/>
      </c>
      <c r="F98" s="46" t="str">
        <f>VLOOKUP(B98,'[2]Ekipni plasman'!$B$6:$F$55,2,FALSE)</f>
        <v/>
      </c>
      <c r="G98" s="47"/>
      <c r="H98" s="48"/>
      <c r="I98" s="49"/>
      <c r="J98" s="8"/>
      <c r="K98" s="42" t="str">
        <f>IF(ISNONTEXT('[2]Ekipni plasman'!$B$36)=FALSE,'[2]Ekipni plasman'!$B$36,"")</f>
        <v/>
      </c>
      <c r="L98" s="43"/>
      <c r="M98" s="44"/>
      <c r="N98" s="45" t="str">
        <f>VLOOKUP(K98,'[2]Ekipni plasman'!$B$6:$F$55,3,FALSE)</f>
        <v/>
      </c>
      <c r="O98" s="46" t="str">
        <f>VLOOKUP(K98,'[2]Ekipni plasman'!$B$6:$F$55,2,FALSE)</f>
        <v/>
      </c>
      <c r="P98" s="47"/>
      <c r="Q98" s="48"/>
      <c r="R98" s="49"/>
    </row>
    <row r="99" spans="2:18" ht="12" customHeight="1" thickBot="1" x14ac:dyDescent="0.25">
      <c r="K99" s="1"/>
      <c r="M99" s="1"/>
      <c r="P99" s="1"/>
      <c r="Q99" s="4"/>
      <c r="R99" s="1"/>
    </row>
    <row r="100" spans="2:18" s="33" customFormat="1" ht="15" customHeight="1" x14ac:dyDescent="0.2">
      <c r="B100" s="25" t="str">
        <f>IF(ISNUMBER(D100)=TRUE,VLOOKUP(B105,'[2]Obračun rezultata A sektora'!$D$2:$J$51,7,0),"")</f>
        <v/>
      </c>
      <c r="C100" s="26" t="str">
        <f>VLOOKUP(B105,'[2]Obračun rezultata A sektora'!$D$2:$E$51,2,FALSE)</f>
        <v/>
      </c>
      <c r="D100" s="27" t="str">
        <f>VLOOKUP(B105,'[2]Obračun rezultata A sektora'!$D$2:$H$51,5,FALSE)</f>
        <v/>
      </c>
      <c r="E100" s="28" t="str">
        <f>IF(AND(ISNUMBER(D100)=TRUE,ISNUMBER(F100)=TRUE),VLOOKUP(B105,'[2]Obračun rezultata A sektora'!$D$2:$I$51,3,FALSE),"")</f>
        <v/>
      </c>
      <c r="F100" s="29" t="str">
        <f>VLOOKUP(B105,'[2]Obračun rezultata A sektora'!D$2:$G$51,4,FALSE)</f>
        <v/>
      </c>
      <c r="G100" s="30" t="str">
        <f>VLOOKUP(C100,'[2]Pojedinačni plasman'!$A$6:$G$155,7,FALSE)</f>
        <v/>
      </c>
      <c r="H100" s="31" t="str">
        <f>VLOOKUP(B105,'[2]Ekipni plasman'!$B$6:$F$55,5,FALSE)</f>
        <v/>
      </c>
      <c r="I100" s="32"/>
      <c r="K100" s="25" t="str">
        <f>IF(ISNUMBER(M100)=TRUE,VLOOKUP(K105,'[2]Obračun rezultata A sektora'!$D$2:$J$51,7,0),"")</f>
        <v/>
      </c>
      <c r="L100" s="26" t="str">
        <f>VLOOKUP(K105,'[2]Obračun rezultata A sektora'!$D$2:$E$51,2,FALSE)</f>
        <v/>
      </c>
      <c r="M100" s="27" t="str">
        <f>VLOOKUP(K105,'[2]Obračun rezultata A sektora'!$D$2:$H$51,5,FALSE)</f>
        <v/>
      </c>
      <c r="N100" s="28" t="str">
        <f>IF(AND(ISNUMBER(M100)=TRUE,ISNUMBER(O100)=TRUE),VLOOKUP(K105,'[2]Obračun rezultata A sektora'!$D$2:$I$51,3,FALSE),"")</f>
        <v/>
      </c>
      <c r="O100" s="29" t="str">
        <f>VLOOKUP(K105,'[2]Obračun rezultata A sektora'!D$2:$G$51,4,FALSE)</f>
        <v/>
      </c>
      <c r="P100" s="30" t="str">
        <f>VLOOKUP(L100,'[2]Pojedinačni plasman'!$A$6:$G$155,7,FALSE)</f>
        <v/>
      </c>
      <c r="Q100" s="31" t="str">
        <f>VLOOKUP(K105,'[2]Ekipni plasman'!$B$6:$F$55,5,FALSE)</f>
        <v/>
      </c>
      <c r="R100" s="32"/>
    </row>
    <row r="101" spans="2:18" s="33" customFormat="1" ht="15" customHeight="1" x14ac:dyDescent="0.2">
      <c r="B101" s="34" t="str">
        <f>IF(ISNUMBER(D101)=TRUE,VLOOKUP(B105,'[2]Obračun rezultata B sektora'!$D$2:$J$51,7,0),"")</f>
        <v/>
      </c>
      <c r="C101" s="35" t="str">
        <f>VLOOKUP(B105,'[2]Obračun rezultata B sektora'!$D$2:$E$51,2,FALSE)</f>
        <v/>
      </c>
      <c r="D101" s="36" t="str">
        <f>VLOOKUP(B105,'[2]Obračun rezultata B sektora'!$D$2:$H$51,5,FALSE)</f>
        <v/>
      </c>
      <c r="E101" s="37" t="str">
        <f>IF(AND(ISNUMBER(D101)=TRUE,ISNUMBER(F101)=TRUE),VLOOKUP(B105,'[2]Obračun rezultata B sektora'!$D$2:$I$51,3,FALSE),"")</f>
        <v/>
      </c>
      <c r="F101" s="38" t="str">
        <f>VLOOKUP(B105,'[2]Obračun rezultata B sektora'!D$2:$G$51,4,FALSE)</f>
        <v/>
      </c>
      <c r="G101" s="39" t="str">
        <f>VLOOKUP(C101,'[2]Pojedinačni plasman'!$A$6:$G$155,7,FALSE)</f>
        <v/>
      </c>
      <c r="H101" s="40"/>
      <c r="I101" s="41"/>
      <c r="K101" s="34" t="str">
        <f>IF(ISNUMBER(M101)=TRUE,VLOOKUP(K105,'[2]Obračun rezultata B sektora'!$D$2:$J$51,7,0),"")</f>
        <v/>
      </c>
      <c r="L101" s="35" t="str">
        <f>VLOOKUP(K105,'[2]Obračun rezultata B sektora'!$D$2:$E$51,2,FALSE)</f>
        <v/>
      </c>
      <c r="M101" s="36" t="str">
        <f>VLOOKUP(K105,'[2]Obračun rezultata B sektora'!$D$2:$H$51,5,FALSE)</f>
        <v/>
      </c>
      <c r="N101" s="37" t="str">
        <f>IF(AND(ISNUMBER(M101)=TRUE,ISNUMBER(O101)=TRUE),VLOOKUP(K105,'[2]Obračun rezultata B sektora'!$D$2:$I$51,3,FALSE),"")</f>
        <v/>
      </c>
      <c r="O101" s="38" t="str">
        <f>VLOOKUP(K105,'[2]Obračun rezultata B sektora'!D$2:$G$51,4,FALSE)</f>
        <v/>
      </c>
      <c r="P101" s="39" t="str">
        <f>VLOOKUP(L101,'[2]Pojedinačni plasman'!$A$6:$G$155,7,FALSE)</f>
        <v/>
      </c>
      <c r="Q101" s="40"/>
      <c r="R101" s="41"/>
    </row>
    <row r="102" spans="2:18" s="33" customFormat="1" ht="15" customHeight="1" x14ac:dyDescent="0.2">
      <c r="B102" s="34" t="str">
        <f>IF(ISNUMBER(D102)=TRUE,VLOOKUP(B105,'[2]Obračun rezultata C sektora'!$D$2:$J$51,7,0),"")</f>
        <v/>
      </c>
      <c r="C102" s="35" t="str">
        <f>VLOOKUP(B105,'[2]Obračun rezultata C sektora'!$D$2:$E$51,2,FALSE)</f>
        <v/>
      </c>
      <c r="D102" s="36" t="str">
        <f>VLOOKUP(B105,'[2]Obračun rezultata C sektora'!$D$2:$H$51,5,FALSE)</f>
        <v/>
      </c>
      <c r="E102" s="37" t="str">
        <f>IF(AND(ISNUMBER(D102)=TRUE,ISNUMBER(F102)=TRUE),VLOOKUP(B105,'[2]Obračun rezultata C sektora'!$D$2:$I$51,3,FALSE),"")</f>
        <v/>
      </c>
      <c r="F102" s="38" t="str">
        <f>VLOOKUP(B105,'[2]Obračun rezultata C sektora'!D$2:$G$51,4,FALSE)</f>
        <v/>
      </c>
      <c r="G102" s="39" t="str">
        <f>VLOOKUP(C102,'[2]Pojedinačni plasman'!$A$6:$G$155,7,FALSE)</f>
        <v/>
      </c>
      <c r="H102" s="40"/>
      <c r="I102" s="41"/>
      <c r="K102" s="34" t="str">
        <f>IF(ISNUMBER(M102)=TRUE,VLOOKUP(K105,'[2]Obračun rezultata C sektora'!$D$2:$J$51,7,0),"")</f>
        <v/>
      </c>
      <c r="L102" s="35" t="str">
        <f>VLOOKUP(K105,'[2]Obračun rezultata C sektora'!$D$2:$E$51,2,FALSE)</f>
        <v/>
      </c>
      <c r="M102" s="36" t="str">
        <f>VLOOKUP(K105,'[2]Obračun rezultata C sektora'!$D$2:$H$51,5,FALSE)</f>
        <v/>
      </c>
      <c r="N102" s="37" t="str">
        <f>IF(AND(ISNUMBER(M102)=TRUE,ISNUMBER(O102)=TRUE),VLOOKUP(K105,'[2]Obračun rezultata C sektora'!$D$2:$I$51,3,FALSE),"")</f>
        <v/>
      </c>
      <c r="O102" s="38" t="str">
        <f>VLOOKUP(K105,'[2]Obračun rezultata C sektora'!D$2:$G$51,4,FALSE)</f>
        <v/>
      </c>
      <c r="P102" s="39" t="str">
        <f>VLOOKUP(L102,'[2]Pojedinačni plasman'!$A$6:$G$155,7,FALSE)</f>
        <v/>
      </c>
      <c r="Q102" s="40"/>
      <c r="R102" s="41"/>
    </row>
    <row r="103" spans="2:18" s="33" customFormat="1" ht="15" customHeight="1" x14ac:dyDescent="0.2">
      <c r="B103" s="34"/>
      <c r="C103" s="37"/>
      <c r="D103" s="36"/>
      <c r="E103" s="37"/>
      <c r="F103" s="38"/>
      <c r="G103" s="39"/>
      <c r="H103" s="40"/>
      <c r="I103" s="41"/>
      <c r="K103" s="34"/>
      <c r="L103" s="37"/>
      <c r="M103" s="36"/>
      <c r="N103" s="37"/>
      <c r="O103" s="38"/>
      <c r="P103" s="39"/>
      <c r="Q103" s="40"/>
      <c r="R103" s="41"/>
    </row>
    <row r="104" spans="2:18" s="33" customFormat="1" ht="15" customHeight="1" x14ac:dyDescent="0.2">
      <c r="B104" s="34"/>
      <c r="C104" s="37"/>
      <c r="D104" s="36"/>
      <c r="E104" s="37"/>
      <c r="F104" s="38"/>
      <c r="G104" s="39"/>
      <c r="H104" s="40"/>
      <c r="I104" s="41"/>
      <c r="K104" s="34"/>
      <c r="L104" s="37"/>
      <c r="M104" s="36"/>
      <c r="N104" s="37"/>
      <c r="O104" s="38"/>
      <c r="P104" s="39"/>
      <c r="Q104" s="40"/>
      <c r="R104" s="41"/>
    </row>
    <row r="105" spans="2:18" ht="21" thickBot="1" x14ac:dyDescent="0.35">
      <c r="B105" s="42" t="str">
        <f>IF(ISNONTEXT('[2]Ekipni plasman'!$B$27)=FALSE,'[2]Ekipni plasman'!$B$27,"")</f>
        <v/>
      </c>
      <c r="C105" s="43"/>
      <c r="D105" s="44"/>
      <c r="E105" s="45" t="str">
        <f>VLOOKUP(B105,'[2]Ekipni plasman'!$B$6:$F$55,3,FALSE)</f>
        <v/>
      </c>
      <c r="F105" s="46" t="str">
        <f>VLOOKUP(B105,'[2]Ekipni plasman'!$B$6:$F$55,2,FALSE)</f>
        <v/>
      </c>
      <c r="G105" s="47"/>
      <c r="H105" s="48"/>
      <c r="I105" s="49"/>
      <c r="J105" s="8"/>
      <c r="K105" s="42" t="str">
        <f>IF(ISNONTEXT('[2]Ekipni plasman'!$B$37)=FALSE,'[2]Ekipni plasman'!$B$37,"")</f>
        <v/>
      </c>
      <c r="L105" s="43"/>
      <c r="M105" s="44"/>
      <c r="N105" s="45" t="str">
        <f>VLOOKUP(K105,'[2]Ekipni plasman'!$B$6:$F$55,3,FALSE)</f>
        <v/>
      </c>
      <c r="O105" s="46" t="str">
        <f>VLOOKUP(K105,'[2]Ekipni plasman'!$B$6:$F$55,2,FALSE)</f>
        <v/>
      </c>
      <c r="P105" s="47"/>
      <c r="Q105" s="48"/>
      <c r="R105" s="49"/>
    </row>
    <row r="106" spans="2:18" ht="12" customHeight="1" thickBot="1" x14ac:dyDescent="0.25">
      <c r="K106" s="1"/>
      <c r="M106" s="1"/>
      <c r="P106" s="1"/>
      <c r="Q106" s="4"/>
      <c r="R106" s="1"/>
    </row>
    <row r="107" spans="2:18" s="33" customFormat="1" ht="15" customHeight="1" x14ac:dyDescent="0.2">
      <c r="B107" s="25" t="str">
        <f>IF(ISNUMBER(D107)=TRUE,VLOOKUP(B112,'[2]Obračun rezultata A sektora'!$D$2:$J$51,7,0),"")</f>
        <v/>
      </c>
      <c r="C107" s="26" t="str">
        <f>VLOOKUP(B112,'[2]Obračun rezultata A sektora'!$D$2:$E$51,2,FALSE)</f>
        <v/>
      </c>
      <c r="D107" s="27" t="str">
        <f>VLOOKUP(B112,'[2]Obračun rezultata A sektora'!$D$2:$H$51,5,FALSE)</f>
        <v/>
      </c>
      <c r="E107" s="28" t="str">
        <f>IF(AND(ISNUMBER(D107)=TRUE,ISNUMBER(F107)=TRUE),VLOOKUP(B112,'[2]Obračun rezultata A sektora'!$D$2:$I$51,3,FALSE),"")</f>
        <v/>
      </c>
      <c r="F107" s="29" t="str">
        <f>VLOOKUP(B112,'[2]Obračun rezultata A sektora'!D$2:$G$51,4,FALSE)</f>
        <v/>
      </c>
      <c r="G107" s="30" t="str">
        <f>VLOOKUP(C107,'[2]Pojedinačni plasman'!$A$6:$G$155,7,FALSE)</f>
        <v/>
      </c>
      <c r="H107" s="31" t="str">
        <f>VLOOKUP(B112,'[2]Ekipni plasman'!$B$6:$F$55,5,FALSE)</f>
        <v/>
      </c>
      <c r="I107" s="32"/>
      <c r="K107" s="25" t="str">
        <f>IF(ISNUMBER(M107)=TRUE,VLOOKUP(K112,'[2]Obračun rezultata A sektora'!$D$2:$J$51,7,0),"")</f>
        <v/>
      </c>
      <c r="L107" s="26" t="str">
        <f>VLOOKUP(K112,'[2]Obračun rezultata A sektora'!$D$2:$E$51,2,FALSE)</f>
        <v/>
      </c>
      <c r="M107" s="27" t="str">
        <f>VLOOKUP(K112,'[2]Obračun rezultata A sektora'!$D$2:$H$51,5,FALSE)</f>
        <v/>
      </c>
      <c r="N107" s="28" t="str">
        <f>IF(AND(ISNUMBER(M107)=TRUE,ISNUMBER(O107)=TRUE),VLOOKUP(K112,'[2]Obračun rezultata A sektora'!$D$2:$I$51,3,FALSE),"")</f>
        <v/>
      </c>
      <c r="O107" s="29" t="str">
        <f>VLOOKUP(K112,'[2]Obračun rezultata A sektora'!D$2:$G$51,4,FALSE)</f>
        <v/>
      </c>
      <c r="P107" s="30" t="str">
        <f>VLOOKUP(L107,'[2]Pojedinačni plasman'!$A$6:$G$155,7,FALSE)</f>
        <v/>
      </c>
      <c r="Q107" s="31" t="str">
        <f>VLOOKUP(K112,'[2]Ekipni plasman'!$B$6:$F$55,5,FALSE)</f>
        <v/>
      </c>
      <c r="R107" s="32"/>
    </row>
    <row r="108" spans="2:18" s="33" customFormat="1" ht="15" customHeight="1" x14ac:dyDescent="0.2">
      <c r="B108" s="34" t="str">
        <f>IF(ISNUMBER(D108)=TRUE,VLOOKUP(B112,'[2]Obračun rezultata B sektora'!$D$2:$J$51,7,0),"")</f>
        <v/>
      </c>
      <c r="C108" s="35" t="str">
        <f>VLOOKUP(B112,'[2]Obračun rezultata B sektora'!$D$2:$E$51,2,FALSE)</f>
        <v/>
      </c>
      <c r="D108" s="36" t="str">
        <f>VLOOKUP(B112,'[2]Obračun rezultata B sektora'!$D$2:$H$51,5,FALSE)</f>
        <v/>
      </c>
      <c r="E108" s="37" t="str">
        <f>IF(AND(ISNUMBER(D108)=TRUE,ISNUMBER(F108)=TRUE),VLOOKUP(B112,'[2]Obračun rezultata B sektora'!$D$2:$I$51,3,FALSE),"")</f>
        <v/>
      </c>
      <c r="F108" s="38" t="str">
        <f>VLOOKUP(B112,'[2]Obračun rezultata B sektora'!D$2:$G$51,4,FALSE)</f>
        <v/>
      </c>
      <c r="G108" s="39" t="str">
        <f>VLOOKUP(C108,'[2]Pojedinačni plasman'!$A$6:$G$155,7,FALSE)</f>
        <v/>
      </c>
      <c r="H108" s="40"/>
      <c r="I108" s="41"/>
      <c r="K108" s="34" t="str">
        <f>IF(ISNUMBER(M108)=TRUE,VLOOKUP(K112,'[2]Obračun rezultata B sektora'!$D$2:$J$51,7,0),"")</f>
        <v/>
      </c>
      <c r="L108" s="35" t="str">
        <f>VLOOKUP(K112,'[2]Obračun rezultata B sektora'!$D$2:$E$51,2,FALSE)</f>
        <v/>
      </c>
      <c r="M108" s="36" t="str">
        <f>VLOOKUP(K112,'[2]Obračun rezultata B sektora'!$D$2:$H$51,5,FALSE)</f>
        <v/>
      </c>
      <c r="N108" s="37" t="str">
        <f>IF(AND(ISNUMBER(M108)=TRUE,ISNUMBER(O108)=TRUE),VLOOKUP(K112,'[2]Obračun rezultata B sektora'!$D$2:$I$51,3,FALSE),"")</f>
        <v/>
      </c>
      <c r="O108" s="38" t="str">
        <f>VLOOKUP(K112,'[2]Obračun rezultata B sektora'!D$2:$G$51,4,FALSE)</f>
        <v/>
      </c>
      <c r="P108" s="39" t="str">
        <f>VLOOKUP(L108,'[2]Pojedinačni plasman'!$A$6:$G$155,7,FALSE)</f>
        <v/>
      </c>
      <c r="Q108" s="40"/>
      <c r="R108" s="41"/>
    </row>
    <row r="109" spans="2:18" s="33" customFormat="1" ht="15" customHeight="1" x14ac:dyDescent="0.2">
      <c r="B109" s="34" t="str">
        <f>IF(ISNUMBER(D109)=TRUE,VLOOKUP(B112,'[2]Obračun rezultata C sektora'!$D$2:$J$51,7,0),"")</f>
        <v/>
      </c>
      <c r="C109" s="35" t="str">
        <f>VLOOKUP(B112,'[2]Obračun rezultata C sektora'!$D$2:$E$51,2,FALSE)</f>
        <v/>
      </c>
      <c r="D109" s="36" t="str">
        <f>VLOOKUP(B112,'[2]Obračun rezultata C sektora'!$D$2:$H$51,5,FALSE)</f>
        <v/>
      </c>
      <c r="E109" s="37" t="str">
        <f>IF(AND(ISNUMBER(D109)=TRUE,ISNUMBER(F109)=TRUE),VLOOKUP(B112,'[2]Obračun rezultata C sektora'!$D$2:$I$51,3,FALSE),"")</f>
        <v/>
      </c>
      <c r="F109" s="38" t="str">
        <f>VLOOKUP(B112,'[2]Obračun rezultata C sektora'!D$2:$G$51,4,FALSE)</f>
        <v/>
      </c>
      <c r="G109" s="39" t="str">
        <f>VLOOKUP(C109,'[2]Pojedinačni plasman'!$A$6:$G$155,7,FALSE)</f>
        <v/>
      </c>
      <c r="H109" s="40"/>
      <c r="I109" s="41"/>
      <c r="K109" s="34" t="str">
        <f>IF(ISNUMBER(M109)=TRUE,VLOOKUP(K112,'[2]Obračun rezultata C sektora'!$D$2:$J$51,7,0),"")</f>
        <v/>
      </c>
      <c r="L109" s="35" t="str">
        <f>VLOOKUP(K112,'[2]Obračun rezultata C sektora'!$D$2:$E$51,2,FALSE)</f>
        <v/>
      </c>
      <c r="M109" s="36" t="str">
        <f>VLOOKUP(K112,'[2]Obračun rezultata C sektora'!$D$2:$H$51,5,FALSE)</f>
        <v/>
      </c>
      <c r="N109" s="37" t="str">
        <f>IF(AND(ISNUMBER(M109)=TRUE,ISNUMBER(O109)=TRUE),VLOOKUP(K112,'[2]Obračun rezultata C sektora'!$D$2:$I$51,3,FALSE),"")</f>
        <v/>
      </c>
      <c r="O109" s="38" t="str">
        <f>VLOOKUP(K112,'[2]Obračun rezultata C sektora'!D$2:$G$51,4,FALSE)</f>
        <v/>
      </c>
      <c r="P109" s="39" t="str">
        <f>VLOOKUP(L109,'[2]Pojedinačni plasman'!$A$6:$G$155,7,FALSE)</f>
        <v/>
      </c>
      <c r="Q109" s="40"/>
      <c r="R109" s="41"/>
    </row>
    <row r="110" spans="2:18" s="33" customFormat="1" ht="15" customHeight="1" x14ac:dyDescent="0.2">
      <c r="B110" s="34"/>
      <c r="C110" s="37"/>
      <c r="D110" s="36"/>
      <c r="E110" s="37"/>
      <c r="F110" s="38"/>
      <c r="G110" s="39"/>
      <c r="H110" s="40"/>
      <c r="I110" s="41"/>
      <c r="K110" s="34"/>
      <c r="L110" s="37"/>
      <c r="M110" s="36"/>
      <c r="N110" s="37"/>
      <c r="O110" s="38"/>
      <c r="P110" s="39"/>
      <c r="Q110" s="40"/>
      <c r="R110" s="41"/>
    </row>
    <row r="111" spans="2:18" s="33" customFormat="1" ht="15" customHeight="1" x14ac:dyDescent="0.2">
      <c r="B111" s="34"/>
      <c r="C111" s="37"/>
      <c r="D111" s="36"/>
      <c r="E111" s="37"/>
      <c r="F111" s="38"/>
      <c r="G111" s="39"/>
      <c r="H111" s="40"/>
      <c r="I111" s="41"/>
      <c r="K111" s="34"/>
      <c r="L111" s="37"/>
      <c r="M111" s="36"/>
      <c r="N111" s="37"/>
      <c r="O111" s="38"/>
      <c r="P111" s="39"/>
      <c r="Q111" s="40"/>
      <c r="R111" s="41"/>
    </row>
    <row r="112" spans="2:18" ht="21" thickBot="1" x14ac:dyDescent="0.35">
      <c r="B112" s="42" t="str">
        <f>IF(ISNONTEXT('[2]Ekipni plasman'!$B$28)=FALSE,'[2]Ekipni plasman'!$B$28,"")</f>
        <v/>
      </c>
      <c r="C112" s="43"/>
      <c r="D112" s="44"/>
      <c r="E112" s="45" t="str">
        <f>VLOOKUP(B112,'[2]Ekipni plasman'!$B$6:$F$55,3,FALSE)</f>
        <v/>
      </c>
      <c r="F112" s="46" t="str">
        <f>VLOOKUP(B112,'[2]Ekipni plasman'!$B$6:$F$55,2,FALSE)</f>
        <v/>
      </c>
      <c r="G112" s="47"/>
      <c r="H112" s="48"/>
      <c r="I112" s="49"/>
      <c r="J112" s="8"/>
      <c r="K112" s="42" t="str">
        <f>IF(ISNONTEXT('[2]Ekipni plasman'!$B$38)=FALSE,'[2]Ekipni plasman'!$B$38,"")</f>
        <v/>
      </c>
      <c r="L112" s="43"/>
      <c r="M112" s="44"/>
      <c r="N112" s="45" t="str">
        <f>VLOOKUP(K112,'[2]Ekipni plasman'!$B$6:$F$55,3,FALSE)</f>
        <v/>
      </c>
      <c r="O112" s="46" t="str">
        <f>VLOOKUP(K112,'[2]Ekipni plasman'!$B$6:$F$55,2,FALSE)</f>
        <v/>
      </c>
      <c r="P112" s="47"/>
      <c r="Q112" s="48"/>
      <c r="R112" s="49"/>
    </row>
    <row r="113" spans="2:18" ht="12" customHeight="1" thickBot="1" x14ac:dyDescent="0.25">
      <c r="K113" s="1"/>
      <c r="M113" s="1"/>
      <c r="P113" s="1"/>
      <c r="Q113" s="4"/>
      <c r="R113" s="1"/>
    </row>
    <row r="114" spans="2:18" s="33" customFormat="1" ht="15" customHeight="1" x14ac:dyDescent="0.2">
      <c r="B114" s="25" t="str">
        <f>IF(ISNUMBER(D114)=TRUE,VLOOKUP(B119,'[2]Obračun rezultata A sektora'!$D$2:$J$51,7,0),"")</f>
        <v/>
      </c>
      <c r="C114" s="26" t="str">
        <f>VLOOKUP(B119,'[2]Obračun rezultata A sektora'!$D$2:$E$51,2,FALSE)</f>
        <v/>
      </c>
      <c r="D114" s="27" t="str">
        <f>VLOOKUP(B119,'[2]Obračun rezultata A sektora'!$D$2:$H$51,5,FALSE)</f>
        <v/>
      </c>
      <c r="E114" s="28" t="str">
        <f>IF(AND(ISNUMBER(D114)=TRUE,ISNUMBER(F114)=TRUE),VLOOKUP(B119,'[2]Obračun rezultata A sektora'!$D$2:$I$51,3,FALSE),"")</f>
        <v/>
      </c>
      <c r="F114" s="29" t="str">
        <f>VLOOKUP(B119,'[2]Obračun rezultata A sektora'!D$2:$G$51,4,FALSE)</f>
        <v/>
      </c>
      <c r="G114" s="30" t="str">
        <f>VLOOKUP(C114,'[2]Pojedinačni plasman'!$A$6:$G$155,7,FALSE)</f>
        <v/>
      </c>
      <c r="H114" s="31" t="str">
        <f>VLOOKUP(B119,'[2]Ekipni plasman'!$B$6:$F$55,5,FALSE)</f>
        <v/>
      </c>
      <c r="I114" s="32"/>
      <c r="K114" s="25" t="str">
        <f>IF(ISNUMBER(M114)=TRUE,VLOOKUP(K119,'[2]Obračun rezultata A sektora'!$D$2:$J$51,7,0),"")</f>
        <v/>
      </c>
      <c r="L114" s="26" t="str">
        <f>VLOOKUP(K119,'[2]Obračun rezultata A sektora'!$D$2:$E$51,2,FALSE)</f>
        <v/>
      </c>
      <c r="M114" s="27" t="str">
        <f>VLOOKUP(K119,'[2]Obračun rezultata A sektora'!$D$2:$H$51,5,FALSE)</f>
        <v/>
      </c>
      <c r="N114" s="28" t="str">
        <f>IF(AND(ISNUMBER(M114)=TRUE,ISNUMBER(O114)=TRUE),VLOOKUP(K119,'[2]Obračun rezultata A sektora'!$D$2:$I$51,3,FALSE),"")</f>
        <v/>
      </c>
      <c r="O114" s="29" t="str">
        <f>VLOOKUP(K119,'[2]Obračun rezultata A sektora'!D$2:$G$51,4,FALSE)</f>
        <v/>
      </c>
      <c r="P114" s="30" t="str">
        <f>VLOOKUP(L114,'[2]Pojedinačni plasman'!$A$6:$G$155,7,FALSE)</f>
        <v/>
      </c>
      <c r="Q114" s="31" t="str">
        <f>VLOOKUP(K119,'[2]Ekipni plasman'!$B$6:$F$55,5,FALSE)</f>
        <v/>
      </c>
      <c r="R114" s="32"/>
    </row>
    <row r="115" spans="2:18" s="33" customFormat="1" ht="15" customHeight="1" x14ac:dyDescent="0.2">
      <c r="B115" s="34" t="str">
        <f>IF(ISNUMBER(D115)=TRUE,VLOOKUP(B119,'[2]Obračun rezultata B sektora'!$D$2:$J$51,7,0),"")</f>
        <v/>
      </c>
      <c r="C115" s="35" t="str">
        <f>VLOOKUP(B119,'[2]Obračun rezultata B sektora'!$D$2:$E$51,2,FALSE)</f>
        <v/>
      </c>
      <c r="D115" s="36" t="str">
        <f>VLOOKUP(B119,'[2]Obračun rezultata B sektora'!$D$2:$H$51,5,FALSE)</f>
        <v/>
      </c>
      <c r="E115" s="37" t="str">
        <f>IF(AND(ISNUMBER(D115)=TRUE,ISNUMBER(F115)=TRUE),VLOOKUP(B119,'[2]Obračun rezultata B sektora'!$D$2:$I$51,3,FALSE),"")</f>
        <v/>
      </c>
      <c r="F115" s="38" t="str">
        <f>VLOOKUP(B119,'[2]Obračun rezultata B sektora'!D$2:$G$51,4,FALSE)</f>
        <v/>
      </c>
      <c r="G115" s="39" t="str">
        <f>VLOOKUP(C115,'[2]Pojedinačni plasman'!$A$6:$G$155,7,FALSE)</f>
        <v/>
      </c>
      <c r="H115" s="40"/>
      <c r="I115" s="41"/>
      <c r="K115" s="34" t="str">
        <f>IF(ISNUMBER(M115)=TRUE,VLOOKUP(K119,'[2]Obračun rezultata B sektora'!$D$2:$J$51,7,0),"")</f>
        <v/>
      </c>
      <c r="L115" s="35" t="str">
        <f>VLOOKUP(K119,'[2]Obračun rezultata B sektora'!$D$2:$E$51,2,FALSE)</f>
        <v/>
      </c>
      <c r="M115" s="36" t="str">
        <f>VLOOKUP(K119,'[2]Obračun rezultata B sektora'!$D$2:$H$51,5,FALSE)</f>
        <v/>
      </c>
      <c r="N115" s="37" t="str">
        <f>IF(AND(ISNUMBER(M115)=TRUE,ISNUMBER(O115)=TRUE),VLOOKUP(K119,'[2]Obračun rezultata B sektora'!$D$2:$I$51,3,FALSE),"")</f>
        <v/>
      </c>
      <c r="O115" s="38" t="str">
        <f>VLOOKUP(K119,'[2]Obračun rezultata B sektora'!D$2:$G$51,4,FALSE)</f>
        <v/>
      </c>
      <c r="P115" s="39" t="str">
        <f>VLOOKUP(L115,'[2]Pojedinačni plasman'!$A$6:$G$155,7,FALSE)</f>
        <v/>
      </c>
      <c r="Q115" s="40"/>
      <c r="R115" s="41"/>
    </row>
    <row r="116" spans="2:18" s="33" customFormat="1" ht="15" customHeight="1" x14ac:dyDescent="0.2">
      <c r="B116" s="34" t="str">
        <f>IF(ISNUMBER(D116)=TRUE,VLOOKUP(B119,'[2]Obračun rezultata C sektora'!$D$2:$J$51,7,0),"")</f>
        <v/>
      </c>
      <c r="C116" s="35" t="str">
        <f>VLOOKUP(B119,'[2]Obračun rezultata C sektora'!$D$2:$E$51,2,FALSE)</f>
        <v/>
      </c>
      <c r="D116" s="36" t="str">
        <f>VLOOKUP(B119,'[2]Obračun rezultata C sektora'!$D$2:$H$51,5,FALSE)</f>
        <v/>
      </c>
      <c r="E116" s="37" t="str">
        <f>IF(AND(ISNUMBER(D116)=TRUE,ISNUMBER(F116)=TRUE),VLOOKUP(B119,'[2]Obračun rezultata C sektora'!$D$2:$I$51,3,FALSE),"")</f>
        <v/>
      </c>
      <c r="F116" s="38" t="str">
        <f>VLOOKUP(B119,'[2]Obračun rezultata C sektora'!D$2:$G$51,4,FALSE)</f>
        <v/>
      </c>
      <c r="G116" s="39" t="str">
        <f>VLOOKUP(C116,'[2]Pojedinačni plasman'!$A$6:$G$155,7,FALSE)</f>
        <v/>
      </c>
      <c r="H116" s="40"/>
      <c r="I116" s="41"/>
      <c r="K116" s="34" t="str">
        <f>IF(ISNUMBER(M116)=TRUE,VLOOKUP(K119,'[2]Obračun rezultata C sektora'!$D$2:$J$51,7,0),"")</f>
        <v/>
      </c>
      <c r="L116" s="35" t="str">
        <f>VLOOKUP(K119,'[2]Obračun rezultata C sektora'!$D$2:$E$51,2,FALSE)</f>
        <v/>
      </c>
      <c r="M116" s="36" t="str">
        <f>VLOOKUP(K119,'[2]Obračun rezultata C sektora'!$D$2:$H$51,5,FALSE)</f>
        <v/>
      </c>
      <c r="N116" s="37" t="str">
        <f>IF(AND(ISNUMBER(M116)=TRUE,ISNUMBER(O116)=TRUE),VLOOKUP(K119,'[2]Obračun rezultata C sektora'!$D$2:$I$51,3,FALSE),"")</f>
        <v/>
      </c>
      <c r="O116" s="38" t="str">
        <f>VLOOKUP(K119,'[2]Obračun rezultata C sektora'!D$2:$G$51,4,FALSE)</f>
        <v/>
      </c>
      <c r="P116" s="39" t="str">
        <f>VLOOKUP(L116,'[2]Pojedinačni plasman'!$A$6:$G$155,7,FALSE)</f>
        <v/>
      </c>
      <c r="Q116" s="40"/>
      <c r="R116" s="41"/>
    </row>
    <row r="117" spans="2:18" s="33" customFormat="1" ht="15" customHeight="1" x14ac:dyDescent="0.2">
      <c r="B117" s="34"/>
      <c r="C117" s="37"/>
      <c r="D117" s="36"/>
      <c r="E117" s="37"/>
      <c r="F117" s="38"/>
      <c r="G117" s="39"/>
      <c r="H117" s="40"/>
      <c r="I117" s="41"/>
      <c r="K117" s="34"/>
      <c r="L117" s="37"/>
      <c r="M117" s="36"/>
      <c r="N117" s="37"/>
      <c r="O117" s="38"/>
      <c r="P117" s="39"/>
      <c r="Q117" s="40"/>
      <c r="R117" s="41"/>
    </row>
    <row r="118" spans="2:18" s="33" customFormat="1" ht="15" customHeight="1" x14ac:dyDescent="0.2">
      <c r="B118" s="34"/>
      <c r="C118" s="37"/>
      <c r="D118" s="36"/>
      <c r="E118" s="37"/>
      <c r="F118" s="38"/>
      <c r="G118" s="39"/>
      <c r="H118" s="40"/>
      <c r="I118" s="41"/>
      <c r="K118" s="34"/>
      <c r="L118" s="37"/>
      <c r="M118" s="36"/>
      <c r="N118" s="37"/>
      <c r="O118" s="38"/>
      <c r="P118" s="39"/>
      <c r="Q118" s="40"/>
      <c r="R118" s="41"/>
    </row>
    <row r="119" spans="2:18" ht="21" thickBot="1" x14ac:dyDescent="0.35">
      <c r="B119" s="42" t="str">
        <f>IF(ISNONTEXT('[2]Ekipni plasman'!$B$29)=FALSE,'[2]Ekipni plasman'!$B$29,"")</f>
        <v/>
      </c>
      <c r="C119" s="43"/>
      <c r="D119" s="44"/>
      <c r="E119" s="45" t="str">
        <f>VLOOKUP(B119,'[2]Ekipni plasman'!$B$6:$F$55,3,FALSE)</f>
        <v/>
      </c>
      <c r="F119" s="46" t="str">
        <f>VLOOKUP(B119,'[2]Ekipni plasman'!$B$6:$F$55,2,FALSE)</f>
        <v/>
      </c>
      <c r="G119" s="47"/>
      <c r="H119" s="48"/>
      <c r="I119" s="49"/>
      <c r="J119" s="8"/>
      <c r="K119" s="42" t="str">
        <f>IF(ISNONTEXT('[2]Ekipni plasman'!$B$39)=FALSE,'[2]Ekipni plasman'!$B$39,"")</f>
        <v/>
      </c>
      <c r="L119" s="43"/>
      <c r="M119" s="44"/>
      <c r="N119" s="45" t="str">
        <f>VLOOKUP(K119,'[2]Ekipni plasman'!$B$6:$F$55,3,FALSE)</f>
        <v/>
      </c>
      <c r="O119" s="46" t="str">
        <f>VLOOKUP(K119,'[2]Ekipni plasman'!$B$6:$F$55,2,FALSE)</f>
        <v/>
      </c>
      <c r="P119" s="47"/>
      <c r="Q119" s="48"/>
      <c r="R119" s="49"/>
    </row>
    <row r="120" spans="2:18" ht="12" customHeight="1" thickBot="1" x14ac:dyDescent="0.25">
      <c r="K120" s="1"/>
      <c r="M120" s="1"/>
      <c r="P120" s="1"/>
      <c r="Q120" s="4"/>
      <c r="R120" s="1"/>
    </row>
    <row r="121" spans="2:18" s="33" customFormat="1" ht="15" customHeight="1" x14ac:dyDescent="0.2">
      <c r="B121" s="25" t="str">
        <f>IF(ISNUMBER(D121)=TRUE,VLOOKUP(B126,'[2]Obračun rezultata A sektora'!$D$2:$J$51,7,0),"")</f>
        <v/>
      </c>
      <c r="C121" s="26" t="str">
        <f>VLOOKUP(B126,'[2]Obračun rezultata A sektora'!$D$2:$E$51,2,FALSE)</f>
        <v/>
      </c>
      <c r="D121" s="27" t="str">
        <f>VLOOKUP(B126,'[2]Obračun rezultata A sektora'!$D$2:$H$51,5,FALSE)</f>
        <v/>
      </c>
      <c r="E121" s="28" t="str">
        <f>IF(AND(ISNUMBER(D121)=TRUE,ISNUMBER(F121)=TRUE),VLOOKUP(B126,'[2]Obračun rezultata A sektora'!$D$2:$I$51,3,FALSE),"")</f>
        <v/>
      </c>
      <c r="F121" s="29" t="str">
        <f>VLOOKUP(B126,'[2]Obračun rezultata A sektora'!D$2:$G$51,4,FALSE)</f>
        <v/>
      </c>
      <c r="G121" s="30" t="str">
        <f>VLOOKUP(C121,'[2]Pojedinačni plasman'!$A$6:$G$155,7,FALSE)</f>
        <v/>
      </c>
      <c r="H121" s="31" t="str">
        <f>VLOOKUP(B126,'[2]Ekipni plasman'!$B$6:$F$55,5,FALSE)</f>
        <v/>
      </c>
      <c r="I121" s="32"/>
      <c r="K121" s="25" t="str">
        <f>IF(ISNUMBER(M121)=TRUE,VLOOKUP(K126,'[2]Obračun rezultata A sektora'!$D$2:$J$51,7,0),"")</f>
        <v/>
      </c>
      <c r="L121" s="26" t="str">
        <f>VLOOKUP(K126,'[2]Obračun rezultata A sektora'!$D$2:$E$51,2,FALSE)</f>
        <v/>
      </c>
      <c r="M121" s="27" t="str">
        <f>VLOOKUP(K126,'[2]Obračun rezultata A sektora'!$D$2:$H$51,5,FALSE)</f>
        <v/>
      </c>
      <c r="N121" s="28" t="str">
        <f>IF(AND(ISNUMBER(M121)=TRUE,ISNUMBER(O121)=TRUE),VLOOKUP(K126,'[2]Obračun rezultata A sektora'!$D$2:$I$51,3,FALSE),"")</f>
        <v/>
      </c>
      <c r="O121" s="29" t="str">
        <f>VLOOKUP(K126,'[2]Obračun rezultata A sektora'!D$2:$G$51,4,FALSE)</f>
        <v/>
      </c>
      <c r="P121" s="30" t="str">
        <f>VLOOKUP(L121,'[2]Pojedinačni plasman'!$A$6:$G$155,7,FALSE)</f>
        <v/>
      </c>
      <c r="Q121" s="31" t="str">
        <f>VLOOKUP(K126,'[2]Ekipni plasman'!$B$6:$F$55,5,FALSE)</f>
        <v/>
      </c>
      <c r="R121" s="32"/>
    </row>
    <row r="122" spans="2:18" s="33" customFormat="1" ht="15" customHeight="1" x14ac:dyDescent="0.2">
      <c r="B122" s="34" t="str">
        <f>IF(ISNUMBER(D122)=TRUE,VLOOKUP(B126,'[2]Obračun rezultata B sektora'!$D$2:$J$51,7,0),"")</f>
        <v/>
      </c>
      <c r="C122" s="35" t="str">
        <f>VLOOKUP(B126,'[2]Obračun rezultata B sektora'!$D$2:$E$51,2,FALSE)</f>
        <v/>
      </c>
      <c r="D122" s="36" t="str">
        <f>VLOOKUP(B126,'[2]Obračun rezultata B sektora'!$D$2:$H$51,5,FALSE)</f>
        <v/>
      </c>
      <c r="E122" s="37" t="str">
        <f>IF(AND(ISNUMBER(D122)=TRUE,ISNUMBER(F122)=TRUE),VLOOKUP(B126,'[2]Obračun rezultata B sektora'!$D$2:$I$51,3,FALSE),"")</f>
        <v/>
      </c>
      <c r="F122" s="38" t="str">
        <f>VLOOKUP(B126,'[2]Obračun rezultata B sektora'!D$2:$G$51,4,FALSE)</f>
        <v/>
      </c>
      <c r="G122" s="39" t="str">
        <f>VLOOKUP(C122,'[2]Pojedinačni plasman'!$A$6:$G$155,7,FALSE)</f>
        <v/>
      </c>
      <c r="H122" s="40"/>
      <c r="I122" s="41"/>
      <c r="K122" s="34" t="str">
        <f>IF(ISNUMBER(M122)=TRUE,VLOOKUP(K126,'[2]Obračun rezultata B sektora'!$D$2:$J$51,7,0),"")</f>
        <v/>
      </c>
      <c r="L122" s="35" t="str">
        <f>VLOOKUP(K126,'[2]Obračun rezultata B sektora'!$D$2:$E$51,2,FALSE)</f>
        <v/>
      </c>
      <c r="M122" s="36" t="str">
        <f>VLOOKUP(K126,'[2]Obračun rezultata B sektora'!$D$2:$H$51,5,FALSE)</f>
        <v/>
      </c>
      <c r="N122" s="37" t="str">
        <f>IF(AND(ISNUMBER(M122)=TRUE,ISNUMBER(O122)=TRUE),VLOOKUP(K126,'[2]Obračun rezultata B sektora'!$D$2:$I$51,3,FALSE),"")</f>
        <v/>
      </c>
      <c r="O122" s="38" t="str">
        <f>VLOOKUP(K126,'[2]Obračun rezultata B sektora'!D$2:$G$51,4,FALSE)</f>
        <v/>
      </c>
      <c r="P122" s="39" t="str">
        <f>VLOOKUP(L122,'[2]Pojedinačni plasman'!$A$6:$G$155,7,FALSE)</f>
        <v/>
      </c>
      <c r="Q122" s="40"/>
      <c r="R122" s="41"/>
    </row>
    <row r="123" spans="2:18" s="33" customFormat="1" ht="15" customHeight="1" x14ac:dyDescent="0.2">
      <c r="B123" s="34" t="str">
        <f>IF(ISNUMBER(D123)=TRUE,VLOOKUP(B126,'[2]Obračun rezultata C sektora'!$D$2:$J$51,7,0),"")</f>
        <v/>
      </c>
      <c r="C123" s="35" t="str">
        <f>VLOOKUP(B126,'[2]Obračun rezultata C sektora'!$D$2:$E$51,2,FALSE)</f>
        <v/>
      </c>
      <c r="D123" s="36" t="str">
        <f>VLOOKUP(B126,'[2]Obračun rezultata C sektora'!$D$2:$H$51,5,FALSE)</f>
        <v/>
      </c>
      <c r="E123" s="37" t="str">
        <f>IF(AND(ISNUMBER(D123)=TRUE,ISNUMBER(F123)=TRUE),VLOOKUP(B126,'[2]Obračun rezultata C sektora'!$D$2:$I$51,3,FALSE),"")</f>
        <v/>
      </c>
      <c r="F123" s="38" t="str">
        <f>VLOOKUP(B126,'[2]Obračun rezultata C sektora'!D$2:$G$51,4,FALSE)</f>
        <v/>
      </c>
      <c r="G123" s="39" t="str">
        <f>VLOOKUP(C123,'[2]Pojedinačni plasman'!$A$6:$G$155,7,FALSE)</f>
        <v/>
      </c>
      <c r="H123" s="40"/>
      <c r="I123" s="41"/>
      <c r="K123" s="34" t="str">
        <f>IF(ISNUMBER(M123)=TRUE,VLOOKUP(K126,'[2]Obračun rezultata C sektora'!$D$2:$J$51,7,0),"")</f>
        <v/>
      </c>
      <c r="L123" s="35" t="str">
        <f>VLOOKUP(K126,'[2]Obračun rezultata C sektora'!$D$2:$E$51,2,FALSE)</f>
        <v/>
      </c>
      <c r="M123" s="36" t="str">
        <f>VLOOKUP(K126,'[2]Obračun rezultata C sektora'!$D$2:$H$51,5,FALSE)</f>
        <v/>
      </c>
      <c r="N123" s="37" t="str">
        <f>IF(AND(ISNUMBER(M123)=TRUE,ISNUMBER(O123)=TRUE),VLOOKUP(K126,'[2]Obračun rezultata C sektora'!$D$2:$I$51,3,FALSE),"")</f>
        <v/>
      </c>
      <c r="O123" s="38" t="str">
        <f>VLOOKUP(K126,'[2]Obračun rezultata C sektora'!D$2:$G$51,4,FALSE)</f>
        <v/>
      </c>
      <c r="P123" s="39" t="str">
        <f>VLOOKUP(L123,'[2]Pojedinačni plasman'!$A$6:$G$155,7,FALSE)</f>
        <v/>
      </c>
      <c r="Q123" s="40"/>
      <c r="R123" s="41"/>
    </row>
    <row r="124" spans="2:18" s="33" customFormat="1" ht="15" customHeight="1" x14ac:dyDescent="0.2">
      <c r="B124" s="34"/>
      <c r="C124" s="37"/>
      <c r="D124" s="36"/>
      <c r="E124" s="37"/>
      <c r="F124" s="38"/>
      <c r="G124" s="39"/>
      <c r="H124" s="40"/>
      <c r="I124" s="41"/>
      <c r="K124" s="34"/>
      <c r="L124" s="37"/>
      <c r="M124" s="36"/>
      <c r="N124" s="37"/>
      <c r="O124" s="38"/>
      <c r="P124" s="39"/>
      <c r="Q124" s="40"/>
      <c r="R124" s="41"/>
    </row>
    <row r="125" spans="2:18" s="33" customFormat="1" ht="15" customHeight="1" x14ac:dyDescent="0.2">
      <c r="B125" s="34"/>
      <c r="C125" s="37"/>
      <c r="D125" s="36"/>
      <c r="E125" s="37"/>
      <c r="F125" s="38"/>
      <c r="G125" s="39"/>
      <c r="H125" s="40"/>
      <c r="I125" s="41"/>
      <c r="K125" s="34"/>
      <c r="L125" s="37"/>
      <c r="M125" s="36"/>
      <c r="N125" s="37"/>
      <c r="O125" s="38"/>
      <c r="P125" s="39"/>
      <c r="Q125" s="40"/>
      <c r="R125" s="41"/>
    </row>
    <row r="126" spans="2:18" ht="21" thickBot="1" x14ac:dyDescent="0.35">
      <c r="B126" s="42" t="str">
        <f>IF(ISNONTEXT('[2]Ekipni plasman'!$B$30)=FALSE,'[2]Ekipni plasman'!$B$30,"")</f>
        <v/>
      </c>
      <c r="C126" s="43"/>
      <c r="D126" s="44"/>
      <c r="E126" s="45" t="str">
        <f>VLOOKUP(B126,'[2]Ekipni plasman'!$B$6:$F$55,3,FALSE)</f>
        <v/>
      </c>
      <c r="F126" s="46" t="str">
        <f>VLOOKUP(B126,'[2]Ekipni plasman'!$B$6:$F$55,2,FALSE)</f>
        <v/>
      </c>
      <c r="G126" s="47"/>
      <c r="H126" s="48"/>
      <c r="I126" s="49"/>
      <c r="J126" s="8"/>
      <c r="K126" s="42" t="str">
        <f>IF(ISNONTEXT('[2]Ekipni plasman'!$B$40)=FALSE,'[2]Ekipni plasman'!$B$40,"")</f>
        <v/>
      </c>
      <c r="L126" s="43"/>
      <c r="M126" s="44"/>
      <c r="N126" s="45" t="str">
        <f>VLOOKUP(K126,'[2]Ekipni plasman'!$B$6:$F$55,3,FALSE)</f>
        <v/>
      </c>
      <c r="O126" s="46" t="str">
        <f>VLOOKUP(K126,'[2]Ekipni plasman'!$B$6:$F$55,2,FALSE)</f>
        <v/>
      </c>
      <c r="P126" s="47"/>
      <c r="Q126" s="48"/>
      <c r="R126" s="49"/>
    </row>
    <row r="127" spans="2:18" ht="12" customHeight="1" thickBot="1" x14ac:dyDescent="0.25"/>
    <row r="128" spans="2:18" s="33" customFormat="1" ht="15" customHeight="1" x14ac:dyDescent="0.2">
      <c r="B128" s="25" t="str">
        <f>IF(ISNUMBER(D128)=TRUE,VLOOKUP(B133,'[2]Obračun rezultata A sektora'!$D$2:$J$51,7,0),"")</f>
        <v/>
      </c>
      <c r="C128" s="26" t="str">
        <f>VLOOKUP(B133,'[2]Obračun rezultata A sektora'!$D$2:$E$51,2,FALSE)</f>
        <v/>
      </c>
      <c r="D128" s="27" t="str">
        <f>VLOOKUP(B133,'[2]Obračun rezultata A sektora'!$D$2:$H$51,5,FALSE)</f>
        <v/>
      </c>
      <c r="E128" s="28" t="str">
        <f>IF(AND(ISNUMBER(D128)=TRUE,ISNUMBER(F128)=TRUE),VLOOKUP(B133,'[2]Obračun rezultata A sektora'!$D$2:$I$51,3,FALSE),"")</f>
        <v/>
      </c>
      <c r="F128" s="29" t="str">
        <f>VLOOKUP(B133,'[2]Obračun rezultata A sektora'!$D$2:G$51,4,FALSE)</f>
        <v/>
      </c>
      <c r="G128" s="30" t="str">
        <f>VLOOKUP(C128,'[2]Pojedinačni plasman'!$A$6:$G$155,7,FALSE)</f>
        <v/>
      </c>
      <c r="H128" s="31" t="str">
        <f>VLOOKUP(B133,'[2]Ekipni plasman'!$B$6:$F$55,5,FALSE)</f>
        <v/>
      </c>
      <c r="I128" s="32"/>
      <c r="K128" s="25" t="str">
        <f>IF(ISNUMBER(M128)=TRUE,VLOOKUP(K133,'[2]Obračun rezultata A sektora'!$D$2:$J$51,7,0),"")</f>
        <v/>
      </c>
      <c r="L128" s="26" t="str">
        <f>VLOOKUP(K133,'[2]Obračun rezultata A sektora'!$D$2:$E$51,2,FALSE)</f>
        <v/>
      </c>
      <c r="M128" s="27" t="str">
        <f>VLOOKUP(K133,'[2]Obračun rezultata A sektora'!$D$2:$H$51,5,FALSE)</f>
        <v/>
      </c>
      <c r="N128" s="28" t="str">
        <f>IF(AND(ISNUMBER(M128)=TRUE,ISNUMBER(O128)=TRUE),VLOOKUP(K133,'[2]Obračun rezultata A sektora'!$D$2:$I$51,3,FALSE),"")</f>
        <v/>
      </c>
      <c r="O128" s="29" t="str">
        <f>VLOOKUP(K133,'[2]Obračun rezultata A sektora'!$D$2:G$51,4,FALSE)</f>
        <v/>
      </c>
      <c r="P128" s="30" t="str">
        <f>VLOOKUP(L128,'[2]Pojedinačni plasman'!$A$6:$G$155,7,FALSE)</f>
        <v/>
      </c>
      <c r="Q128" s="31" t="str">
        <f>VLOOKUP(K133,'[2]Ekipni plasman'!$B$6:$F$55,5,FALSE)</f>
        <v/>
      </c>
      <c r="R128" s="32"/>
    </row>
    <row r="129" spans="2:18" s="33" customFormat="1" ht="15" customHeight="1" x14ac:dyDescent="0.2">
      <c r="B129" s="34" t="str">
        <f>IF(ISNUMBER(D129)=TRUE,VLOOKUP(B133,'[2]Obračun rezultata B sektora'!$D$2:$J$51,7,0),"")</f>
        <v/>
      </c>
      <c r="C129" s="35" t="str">
        <f>VLOOKUP(B133,'[2]Obračun rezultata B sektora'!$D$2:$E$51,2,FALSE)</f>
        <v/>
      </c>
      <c r="D129" s="36" t="str">
        <f>VLOOKUP(B133,'[2]Obračun rezultata B sektora'!$D$2:$H$51,5,FALSE)</f>
        <v/>
      </c>
      <c r="E129" s="37" t="str">
        <f>IF(AND(ISNUMBER(D129)=TRUE,ISNUMBER(F129)=TRUE),VLOOKUP(B133,'[2]Obračun rezultata B sektora'!$D$2:$I$51,3,FALSE),"")</f>
        <v/>
      </c>
      <c r="F129" s="38" t="str">
        <f>VLOOKUP(B133,'[2]Obračun rezultata B sektora'!$D$2:G$51,4,FALSE)</f>
        <v/>
      </c>
      <c r="G129" s="39" t="str">
        <f>VLOOKUP(C129,'[2]Pojedinačni plasman'!$A$6:$G$155,7,FALSE)</f>
        <v/>
      </c>
      <c r="H129" s="40"/>
      <c r="I129" s="41"/>
      <c r="K129" s="34" t="str">
        <f>IF(ISNUMBER(M129)=TRUE,VLOOKUP(K133,'[2]Obračun rezultata B sektora'!$D$2:$J$51,7,0),"")</f>
        <v/>
      </c>
      <c r="L129" s="35" t="str">
        <f>VLOOKUP(K133,'[2]Obračun rezultata B sektora'!$D$2:$E$51,2,FALSE)</f>
        <v/>
      </c>
      <c r="M129" s="36" t="str">
        <f>VLOOKUP(K133,'[2]Obračun rezultata B sektora'!$D$2:$H$51,5,FALSE)</f>
        <v/>
      </c>
      <c r="N129" s="37" t="str">
        <f>IF(AND(ISNUMBER(M129)=TRUE,ISNUMBER(O129)=TRUE),VLOOKUP(K133,'[2]Obračun rezultata B sektora'!$D$2:$I$51,3,FALSE),"")</f>
        <v/>
      </c>
      <c r="O129" s="38" t="str">
        <f>VLOOKUP(K133,'[2]Obračun rezultata B sektora'!$D$2:G$51,4,FALSE)</f>
        <v/>
      </c>
      <c r="P129" s="39" t="str">
        <f>VLOOKUP(L129,'[2]Pojedinačni plasman'!$A$6:$G$155,7,FALSE)</f>
        <v/>
      </c>
      <c r="Q129" s="40"/>
      <c r="R129" s="41"/>
    </row>
    <row r="130" spans="2:18" s="33" customFormat="1" ht="15" customHeight="1" x14ac:dyDescent="0.2">
      <c r="B130" s="34" t="str">
        <f>IF(ISNUMBER(D130)=TRUE,VLOOKUP(B133,'[2]Obračun rezultata C sektora'!$D$2:$J$51,7,0),"")</f>
        <v/>
      </c>
      <c r="C130" s="35" t="str">
        <f>VLOOKUP(B133,'[2]Obračun rezultata C sektora'!$D$2:$E$51,2,FALSE)</f>
        <v/>
      </c>
      <c r="D130" s="36" t="str">
        <f>VLOOKUP(B133,'[2]Obračun rezultata C sektora'!$D$2:$H$51,5,FALSE)</f>
        <v/>
      </c>
      <c r="E130" s="37" t="str">
        <f>IF(AND(ISNUMBER(D130)=TRUE,ISNUMBER(F130)=TRUE),VLOOKUP(B133,'[2]Obračun rezultata C sektora'!$D$2:$I$51,3,FALSE),"")</f>
        <v/>
      </c>
      <c r="F130" s="38" t="str">
        <f>VLOOKUP(B133,'[2]Obračun rezultata C sektora'!$D$2:G$51,4,FALSE)</f>
        <v/>
      </c>
      <c r="G130" s="39" t="str">
        <f>VLOOKUP(C130,'[2]Pojedinačni plasman'!$A$6:$G$155,7,FALSE)</f>
        <v/>
      </c>
      <c r="H130" s="40"/>
      <c r="I130" s="41"/>
      <c r="K130" s="34" t="str">
        <f>IF(ISNUMBER(M130)=TRUE,VLOOKUP(K133,'[2]Obračun rezultata C sektora'!$D$2:$J$51,7,0),"")</f>
        <v/>
      </c>
      <c r="L130" s="35" t="str">
        <f>VLOOKUP(K133,'[2]Obračun rezultata C sektora'!$D$2:$E$51,2,FALSE)</f>
        <v/>
      </c>
      <c r="M130" s="36" t="str">
        <f>VLOOKUP(K133,'[2]Obračun rezultata C sektora'!$D$2:$H$51,5,FALSE)</f>
        <v/>
      </c>
      <c r="N130" s="37" t="str">
        <f>IF(AND(ISNUMBER(M130)=TRUE,ISNUMBER(O130)=TRUE),VLOOKUP(K133,'[2]Obračun rezultata C sektora'!$D$2:$I$51,3,FALSE),"")</f>
        <v/>
      </c>
      <c r="O130" s="38" t="str">
        <f>VLOOKUP(K133,'[2]Obračun rezultata C sektora'!$D$2:G$51,4,FALSE)</f>
        <v/>
      </c>
      <c r="P130" s="39" t="str">
        <f>VLOOKUP(L130,'[2]Pojedinačni plasman'!$A$6:$G$155,7,FALSE)</f>
        <v/>
      </c>
      <c r="Q130" s="40"/>
      <c r="R130" s="41"/>
    </row>
    <row r="131" spans="2:18" s="33" customFormat="1" ht="15" customHeight="1" x14ac:dyDescent="0.2">
      <c r="B131" s="34"/>
      <c r="C131" s="37"/>
      <c r="D131" s="36"/>
      <c r="E131" s="37"/>
      <c r="F131" s="38"/>
      <c r="G131" s="39"/>
      <c r="H131" s="40"/>
      <c r="I131" s="41"/>
      <c r="K131" s="34"/>
      <c r="L131" s="37"/>
      <c r="M131" s="36"/>
      <c r="N131" s="37"/>
      <c r="O131" s="38"/>
      <c r="P131" s="36"/>
      <c r="Q131" s="40"/>
      <c r="R131" s="41"/>
    </row>
    <row r="132" spans="2:18" s="33" customFormat="1" ht="15" customHeight="1" x14ac:dyDescent="0.2">
      <c r="B132" s="34"/>
      <c r="C132" s="37"/>
      <c r="D132" s="36"/>
      <c r="E132" s="37"/>
      <c r="F132" s="38"/>
      <c r="G132" s="39"/>
      <c r="H132" s="40"/>
      <c r="I132" s="41"/>
      <c r="K132" s="34"/>
      <c r="L132" s="37"/>
      <c r="M132" s="36"/>
      <c r="N132" s="37"/>
      <c r="O132" s="38"/>
      <c r="P132" s="36"/>
      <c r="Q132" s="40"/>
      <c r="R132" s="41"/>
    </row>
    <row r="133" spans="2:18" ht="21" thickBot="1" x14ac:dyDescent="0.35">
      <c r="B133" s="42" t="str">
        <f>IF(ISNONTEXT('[2]Ekipni plasman'!$B$31)=FALSE,'[2]Ekipni plasman'!$B$31,"")</f>
        <v/>
      </c>
      <c r="C133" s="43"/>
      <c r="D133" s="44"/>
      <c r="E133" s="45" t="str">
        <f>VLOOKUP(B133,'[2]Ekipni plasman'!$B$6:$F$55,3,FALSE)</f>
        <v/>
      </c>
      <c r="F133" s="46" t="str">
        <f>VLOOKUP(B133,'[2]Ekipni plasman'!$B$6:$F$55,2,FALSE)</f>
        <v/>
      </c>
      <c r="G133" s="47"/>
      <c r="H133" s="48"/>
      <c r="I133" s="49"/>
      <c r="J133" s="8"/>
      <c r="K133" s="42" t="str">
        <f>IF(ISNONTEXT('[2]Ekipni plasman'!$B$41)=FALSE,'[2]Ekipni plasman'!$B$41,"")</f>
        <v/>
      </c>
      <c r="L133" s="43"/>
      <c r="M133" s="44"/>
      <c r="N133" s="45" t="str">
        <f>VLOOKUP(K133,'[2]Ekipni plasman'!$B$6:$F$55,3,FALSE)</f>
        <v/>
      </c>
      <c r="O133" s="46" t="str">
        <f>VLOOKUP(K133,'[2]Ekipni plasman'!$B$6:$F$55,2,FALSE)</f>
        <v/>
      </c>
      <c r="P133" s="47"/>
      <c r="Q133" s="48"/>
      <c r="R133" s="49"/>
    </row>
    <row r="134" spans="2:18" ht="12" customHeight="1" thickBot="1" x14ac:dyDescent="0.25">
      <c r="B134" s="2"/>
      <c r="D134" s="2"/>
      <c r="G134" s="2"/>
      <c r="H134" s="6"/>
      <c r="I134" s="2"/>
    </row>
    <row r="135" spans="2:18" s="33" customFormat="1" ht="15" customHeight="1" x14ac:dyDescent="0.2">
      <c r="B135" s="25" t="str">
        <f>IF(ISNUMBER(D135)=TRUE,VLOOKUP(B140,'[2]Obračun rezultata A sektora'!$D$2:$J$51,7,0),"")</f>
        <v/>
      </c>
      <c r="C135" s="26" t="str">
        <f>VLOOKUP(B140,'[2]Obračun rezultata A sektora'!$D$2:$E$51,2,FALSE)</f>
        <v/>
      </c>
      <c r="D135" s="27" t="str">
        <f>VLOOKUP(B140,'[2]Obračun rezultata A sektora'!$D$2:$H$51,5,FALSE)</f>
        <v/>
      </c>
      <c r="E135" s="28" t="str">
        <f>IF(AND(ISNUMBER(D135)=TRUE,ISNUMBER(F135)=TRUE),VLOOKUP(B140,'[2]Obračun rezultata A sektora'!$D$2:$I$51,3,FALSE),"")</f>
        <v/>
      </c>
      <c r="F135" s="29" t="str">
        <f>VLOOKUP(B140,'[2]Obračun rezultata A sektora'!$D$2:G$51,4,FALSE)</f>
        <v/>
      </c>
      <c r="G135" s="30" t="str">
        <f>VLOOKUP(C135,'[2]Pojedinačni plasman'!$A$6:$G$155,7,FALSE)</f>
        <v/>
      </c>
      <c r="H135" s="31" t="str">
        <f>VLOOKUP(B140,'[2]Ekipni plasman'!$B$6:$F$55,5,FALSE)</f>
        <v/>
      </c>
      <c r="I135" s="32"/>
      <c r="K135" s="25" t="str">
        <f>IF(ISNUMBER(M135)=TRUE,VLOOKUP(K140,'[2]Obračun rezultata A sektora'!$D$2:$J$51,7,0),"")</f>
        <v/>
      </c>
      <c r="L135" s="26" t="str">
        <f>VLOOKUP(K140,'[2]Obračun rezultata A sektora'!$D$2:$E$51,2,FALSE)</f>
        <v/>
      </c>
      <c r="M135" s="27" t="str">
        <f>VLOOKUP(K140,'[2]Obračun rezultata A sektora'!$D$2:$H$51,5,FALSE)</f>
        <v/>
      </c>
      <c r="N135" s="28" t="str">
        <f>IF(AND(ISNUMBER(M135)=TRUE,ISNUMBER(O135)=TRUE),VLOOKUP(K140,'[2]Obračun rezultata A sektora'!$D$2:$I$51,3,FALSE),"")</f>
        <v/>
      </c>
      <c r="O135" s="29" t="str">
        <f>VLOOKUP(K140,'[2]Obračun rezultata A sektora'!$D$2:G$51,4,FALSE)</f>
        <v/>
      </c>
      <c r="P135" s="30" t="str">
        <f>VLOOKUP(L135,'[2]Pojedinačni plasman'!$A$6:$G$155,7,FALSE)</f>
        <v/>
      </c>
      <c r="Q135" s="31" t="str">
        <f>VLOOKUP(K140,'[2]Ekipni plasman'!$B$6:$F$55,5,FALSE)</f>
        <v/>
      </c>
      <c r="R135" s="32"/>
    </row>
    <row r="136" spans="2:18" s="33" customFormat="1" ht="15" customHeight="1" x14ac:dyDescent="0.2">
      <c r="B136" s="34" t="str">
        <f>IF(ISNUMBER(D136)=TRUE,VLOOKUP(B140,'[2]Obračun rezultata B sektora'!$D$2:$J$51,7,0),"")</f>
        <v/>
      </c>
      <c r="C136" s="35" t="str">
        <f>VLOOKUP(B140,'[2]Obračun rezultata B sektora'!$D$2:$E$51,2,FALSE)</f>
        <v/>
      </c>
      <c r="D136" s="36" t="str">
        <f>VLOOKUP(B140,'[2]Obračun rezultata B sektora'!$D$2:$H$51,5,FALSE)</f>
        <v/>
      </c>
      <c r="E136" s="37" t="str">
        <f>IF(AND(ISNUMBER(D136)=TRUE,ISNUMBER(F136)=TRUE),VLOOKUP(B140,'[2]Obračun rezultata B sektora'!$D$2:$I$51,3,FALSE),"")</f>
        <v/>
      </c>
      <c r="F136" s="38" t="str">
        <f>VLOOKUP(B140,'[2]Obračun rezultata B sektora'!$D$2:G$51,4,FALSE)</f>
        <v/>
      </c>
      <c r="G136" s="39" t="str">
        <f>VLOOKUP(C136,'[2]Pojedinačni plasman'!$A$6:$G$155,7,FALSE)</f>
        <v/>
      </c>
      <c r="H136" s="40"/>
      <c r="I136" s="41"/>
      <c r="K136" s="34" t="str">
        <f>IF(ISNUMBER(M136)=TRUE,VLOOKUP(K140,'[2]Obračun rezultata B sektora'!$D$2:$J$51,7,0),"")</f>
        <v/>
      </c>
      <c r="L136" s="35" t="str">
        <f>VLOOKUP(K140,'[2]Obračun rezultata B sektora'!$D$2:$E$51,2,FALSE)</f>
        <v/>
      </c>
      <c r="M136" s="36" t="str">
        <f>VLOOKUP(K140,'[2]Obračun rezultata B sektora'!$D$2:$H$51,5,FALSE)</f>
        <v/>
      </c>
      <c r="N136" s="37" t="str">
        <f>IF(AND(ISNUMBER(M136)=TRUE,ISNUMBER(O136)=TRUE),VLOOKUP(K140,'[2]Obračun rezultata B sektora'!$D$2:$I$51,3,FALSE),"")</f>
        <v/>
      </c>
      <c r="O136" s="38" t="str">
        <f>VLOOKUP(K140,'[2]Obračun rezultata B sektora'!$D$2:G$51,4,FALSE)</f>
        <v/>
      </c>
      <c r="P136" s="39" t="str">
        <f>VLOOKUP(L136,'[2]Pojedinačni plasman'!$A$6:$G$155,7,FALSE)</f>
        <v/>
      </c>
      <c r="Q136" s="40"/>
      <c r="R136" s="41"/>
    </row>
    <row r="137" spans="2:18" s="33" customFormat="1" ht="15" customHeight="1" x14ac:dyDescent="0.2">
      <c r="B137" s="34" t="str">
        <f>IF(ISNUMBER(D137)=TRUE,VLOOKUP(B140,'[2]Obračun rezultata C sektora'!$D$2:$J$51,7,0),"")</f>
        <v/>
      </c>
      <c r="C137" s="35" t="str">
        <f>VLOOKUP(B140,'[2]Obračun rezultata C sektora'!$D$2:$E$51,2,FALSE)</f>
        <v/>
      </c>
      <c r="D137" s="36" t="str">
        <f>VLOOKUP(B140,'[2]Obračun rezultata C sektora'!$D$2:$H$51,5,FALSE)</f>
        <v/>
      </c>
      <c r="E137" s="37" t="str">
        <f>IF(AND(ISNUMBER(D137)=TRUE,ISNUMBER(F137)=TRUE),VLOOKUP(B140,'[2]Obračun rezultata C sektora'!$D$2:$I$51,3,FALSE),"")</f>
        <v/>
      </c>
      <c r="F137" s="38" t="str">
        <f>VLOOKUP(B140,'[2]Obračun rezultata C sektora'!$D$2:G$51,4,FALSE)</f>
        <v/>
      </c>
      <c r="G137" s="39" t="str">
        <f>VLOOKUP(C137,'[2]Pojedinačni plasman'!$A$6:$G$155,7,FALSE)</f>
        <v/>
      </c>
      <c r="H137" s="40"/>
      <c r="I137" s="41"/>
      <c r="K137" s="34" t="str">
        <f>IF(ISNUMBER(M137)=TRUE,VLOOKUP(K140,'[2]Obračun rezultata C sektora'!$D$2:$J$51,7,0),"")</f>
        <v/>
      </c>
      <c r="L137" s="35" t="str">
        <f>VLOOKUP(K140,'[2]Obračun rezultata C sektora'!$D$2:$E$51,2,FALSE)</f>
        <v/>
      </c>
      <c r="M137" s="36" t="str">
        <f>VLOOKUP(K140,'[2]Obračun rezultata C sektora'!$D$2:$H$51,5,FALSE)</f>
        <v/>
      </c>
      <c r="N137" s="37" t="str">
        <f>IF(AND(ISNUMBER(M137)=TRUE,ISNUMBER(O137)=TRUE),VLOOKUP(K140,'[2]Obračun rezultata C sektora'!$D$2:$I$51,3,FALSE),"")</f>
        <v/>
      </c>
      <c r="O137" s="38" t="str">
        <f>VLOOKUP(K140,'[2]Obračun rezultata C sektora'!$D$2:G$51,4,FALSE)</f>
        <v/>
      </c>
      <c r="P137" s="39" t="str">
        <f>VLOOKUP(L137,'[2]Pojedinačni plasman'!$A$6:$G$155,7,FALSE)</f>
        <v/>
      </c>
      <c r="Q137" s="40"/>
      <c r="R137" s="41"/>
    </row>
    <row r="138" spans="2:18" s="33" customFormat="1" ht="15" customHeight="1" x14ac:dyDescent="0.2">
      <c r="B138" s="34"/>
      <c r="C138" s="37"/>
      <c r="D138" s="36"/>
      <c r="E138" s="37"/>
      <c r="F138" s="38"/>
      <c r="G138" s="39"/>
      <c r="H138" s="40"/>
      <c r="I138" s="41"/>
      <c r="K138" s="34"/>
      <c r="L138" s="37"/>
      <c r="M138" s="36"/>
      <c r="N138" s="37"/>
      <c r="O138" s="38"/>
      <c r="P138" s="36"/>
      <c r="Q138" s="40"/>
      <c r="R138" s="41"/>
    </row>
    <row r="139" spans="2:18" s="33" customFormat="1" ht="15" customHeight="1" x14ac:dyDescent="0.2">
      <c r="B139" s="34"/>
      <c r="C139" s="37"/>
      <c r="D139" s="36"/>
      <c r="E139" s="37"/>
      <c r="F139" s="38"/>
      <c r="G139" s="39"/>
      <c r="H139" s="40"/>
      <c r="I139" s="41"/>
      <c r="K139" s="34"/>
      <c r="L139" s="37"/>
      <c r="M139" s="36"/>
      <c r="N139" s="37"/>
      <c r="O139" s="38"/>
      <c r="P139" s="36"/>
      <c r="Q139" s="40"/>
      <c r="R139" s="41"/>
    </row>
    <row r="140" spans="2:18" ht="21" thickBot="1" x14ac:dyDescent="0.35">
      <c r="B140" s="42" t="str">
        <f>IF(ISNONTEXT('[2]Ekipni plasman'!$B$32)=FALSE,'[2]Ekipni plasman'!$B$32,"")</f>
        <v/>
      </c>
      <c r="C140" s="43"/>
      <c r="D140" s="44"/>
      <c r="E140" s="45" t="str">
        <f>VLOOKUP(B140,'[2]Ekipni plasman'!$B$6:$F$55,3,FALSE)</f>
        <v/>
      </c>
      <c r="F140" s="46" t="str">
        <f>VLOOKUP(B140,'[2]Ekipni plasman'!$B$6:$F$55,2,FALSE)</f>
        <v/>
      </c>
      <c r="G140" s="47"/>
      <c r="H140" s="48"/>
      <c r="I140" s="49"/>
      <c r="J140" s="8"/>
      <c r="K140" s="42" t="str">
        <f>IF(ISNONTEXT('[2]Ekipni plasman'!$B$42)=FALSE,'[2]Ekipni plasman'!$B$42,"")</f>
        <v/>
      </c>
      <c r="L140" s="43"/>
      <c r="M140" s="44"/>
      <c r="N140" s="45" t="str">
        <f>VLOOKUP(K140,'[2]Ekipni plasman'!$B$6:$F$55,3,FALSE)</f>
        <v/>
      </c>
      <c r="O140" s="46" t="str">
        <f>VLOOKUP(K140,'[2]Ekipni plasman'!$B$6:$F$55,2,FALSE)</f>
        <v/>
      </c>
      <c r="P140" s="47"/>
      <c r="Q140" s="48"/>
      <c r="R140" s="49"/>
    </row>
    <row r="141" spans="2:18" ht="12" customHeight="1" thickBot="1" x14ac:dyDescent="0.25">
      <c r="B141" s="2"/>
      <c r="D141" s="2"/>
      <c r="G141" s="2"/>
      <c r="H141" s="6"/>
      <c r="I141" s="2"/>
    </row>
    <row r="142" spans="2:18" s="33" customFormat="1" ht="15" customHeight="1" x14ac:dyDescent="0.2">
      <c r="B142" s="25" t="str">
        <f>IF(ISNUMBER(D142)=TRUE,VLOOKUP(B147,'[2]Obračun rezultata A sektora'!$D$2:$J$51,7,0),"")</f>
        <v/>
      </c>
      <c r="C142" s="26" t="str">
        <f>VLOOKUP(B147,'[2]Obračun rezultata A sektora'!$D$2:$E$51,2,FALSE)</f>
        <v/>
      </c>
      <c r="D142" s="27" t="str">
        <f>VLOOKUP(B147,'[2]Obračun rezultata A sektora'!$D$2:$H$51,5,FALSE)</f>
        <v/>
      </c>
      <c r="E142" s="28" t="str">
        <f>IF(AND(ISNUMBER(D142)=TRUE,ISNUMBER(F142)=TRUE),VLOOKUP(B147,'[2]Obračun rezultata A sektora'!$D$2:$I$51,3,FALSE),"")</f>
        <v/>
      </c>
      <c r="F142" s="29" t="str">
        <f>VLOOKUP(B147,'[2]Obračun rezultata A sektora'!$D$2:G$51,4,FALSE)</f>
        <v/>
      </c>
      <c r="G142" s="30" t="str">
        <f>VLOOKUP(C142,'[2]Pojedinačni plasman'!$A$6:$G$155,7,FALSE)</f>
        <v/>
      </c>
      <c r="H142" s="31" t="str">
        <f>VLOOKUP(B147,'[2]Ekipni plasman'!$B$6:$F$55,5,FALSE)</f>
        <v/>
      </c>
      <c r="I142" s="32"/>
      <c r="K142" s="25" t="str">
        <f>IF(ISNUMBER(M142)=TRUE,VLOOKUP(K147,'[2]Obračun rezultata A sektora'!$D$2:$J$51,7,0),"")</f>
        <v/>
      </c>
      <c r="L142" s="26" t="str">
        <f>VLOOKUP(K147,'[2]Obračun rezultata A sektora'!$D$2:$E$51,2,FALSE)</f>
        <v/>
      </c>
      <c r="M142" s="27" t="str">
        <f>VLOOKUP(K147,'[2]Obračun rezultata A sektora'!$D$2:$H$51,5,FALSE)</f>
        <v/>
      </c>
      <c r="N142" s="28" t="str">
        <f>IF(AND(ISNUMBER(M142)=TRUE,ISNUMBER(O142)=TRUE),VLOOKUP(K147,'[2]Obračun rezultata A sektora'!$D$2:$I$51,3,FALSE),"")</f>
        <v/>
      </c>
      <c r="O142" s="29" t="str">
        <f>VLOOKUP(K147,'[2]Obračun rezultata A sektora'!$D$2:G$51,4,FALSE)</f>
        <v/>
      </c>
      <c r="P142" s="30" t="str">
        <f>VLOOKUP(L142,'[2]Pojedinačni plasman'!$A$6:$G$155,7,FALSE)</f>
        <v/>
      </c>
      <c r="Q142" s="31" t="str">
        <f>VLOOKUP(K147,'[2]Ekipni plasman'!$B$6:$F$55,5,FALSE)</f>
        <v/>
      </c>
      <c r="R142" s="32"/>
    </row>
    <row r="143" spans="2:18" s="33" customFormat="1" ht="15" customHeight="1" x14ac:dyDescent="0.2">
      <c r="B143" s="34" t="str">
        <f>IF(ISNUMBER(D143)=TRUE,VLOOKUP(B147,'[2]Obračun rezultata B sektora'!$D$2:$J$51,7,0),"")</f>
        <v/>
      </c>
      <c r="C143" s="35" t="str">
        <f>VLOOKUP(B147,'[2]Obračun rezultata B sektora'!$D$2:$E$51,2,FALSE)</f>
        <v/>
      </c>
      <c r="D143" s="36" t="str">
        <f>VLOOKUP(B147,'[2]Obračun rezultata B sektora'!$D$2:$H$51,5,FALSE)</f>
        <v/>
      </c>
      <c r="E143" s="37" t="str">
        <f>IF(AND(ISNUMBER(D143)=TRUE,ISNUMBER(F143)=TRUE),VLOOKUP(B147,'[2]Obračun rezultata B sektora'!$D$2:$I$51,3,FALSE),"")</f>
        <v/>
      </c>
      <c r="F143" s="38" t="str">
        <f>VLOOKUP(B147,'[2]Obračun rezultata B sektora'!$D$2:G$51,4,FALSE)</f>
        <v/>
      </c>
      <c r="G143" s="39" t="str">
        <f>VLOOKUP(C143,'[2]Pojedinačni plasman'!$A$6:$G$155,7,FALSE)</f>
        <v/>
      </c>
      <c r="H143" s="40"/>
      <c r="I143" s="41"/>
      <c r="K143" s="34" t="str">
        <f>IF(ISNUMBER(M143)=TRUE,VLOOKUP(K147,'[2]Obračun rezultata B sektora'!$D$2:$J$51,7,0),"")</f>
        <v/>
      </c>
      <c r="L143" s="35" t="str">
        <f>VLOOKUP(K147,'[2]Obračun rezultata B sektora'!$D$2:$E$51,2,FALSE)</f>
        <v/>
      </c>
      <c r="M143" s="36" t="str">
        <f>VLOOKUP(K147,'[2]Obračun rezultata B sektora'!$D$2:$H$51,5,FALSE)</f>
        <v/>
      </c>
      <c r="N143" s="37" t="str">
        <f>IF(AND(ISNUMBER(M143)=TRUE,ISNUMBER(O143)=TRUE),VLOOKUP(K147,'[2]Obračun rezultata B sektora'!$D$2:$I$51,3,FALSE),"")</f>
        <v/>
      </c>
      <c r="O143" s="38" t="str">
        <f>VLOOKUP(K147,'[2]Obračun rezultata B sektora'!$D$2:G$51,4,FALSE)</f>
        <v/>
      </c>
      <c r="P143" s="39" t="str">
        <f>VLOOKUP(L143,'[2]Pojedinačni plasman'!$A$6:$G$155,7,FALSE)</f>
        <v/>
      </c>
      <c r="Q143" s="40"/>
      <c r="R143" s="41"/>
    </row>
    <row r="144" spans="2:18" s="33" customFormat="1" ht="15" customHeight="1" x14ac:dyDescent="0.2">
      <c r="B144" s="34" t="str">
        <f>IF(ISNUMBER(D144)=TRUE,VLOOKUP(B147,'[2]Obračun rezultata C sektora'!$D$2:$J$51,7,0),"")</f>
        <v/>
      </c>
      <c r="C144" s="35" t="str">
        <f>VLOOKUP(B147,'[2]Obračun rezultata C sektora'!$D$2:$E$51,2,FALSE)</f>
        <v/>
      </c>
      <c r="D144" s="36" t="str">
        <f>VLOOKUP(B147,'[2]Obračun rezultata C sektora'!$D$2:$H$51,5,FALSE)</f>
        <v/>
      </c>
      <c r="E144" s="37" t="str">
        <f>IF(AND(ISNUMBER(D144)=TRUE,ISNUMBER(F144)=TRUE),VLOOKUP(B147,'[2]Obračun rezultata C sektora'!$D$2:$I$51,3,FALSE),"")</f>
        <v/>
      </c>
      <c r="F144" s="38" t="str">
        <f>VLOOKUP(B147,'[2]Obračun rezultata C sektora'!$D$2:G$51,4,FALSE)</f>
        <v/>
      </c>
      <c r="G144" s="39" t="str">
        <f>VLOOKUP(C144,'[2]Pojedinačni plasman'!$A$6:$G$155,7,FALSE)</f>
        <v/>
      </c>
      <c r="H144" s="40"/>
      <c r="I144" s="41"/>
      <c r="K144" s="34" t="str">
        <f>IF(ISNUMBER(M144)=TRUE,VLOOKUP(K147,'[2]Obračun rezultata C sektora'!$D$2:$J$51,7,0),"")</f>
        <v/>
      </c>
      <c r="L144" s="35" t="str">
        <f>VLOOKUP(K147,'[2]Obračun rezultata C sektora'!$D$2:$E$51,2,FALSE)</f>
        <v/>
      </c>
      <c r="M144" s="36" t="str">
        <f>VLOOKUP(K147,'[2]Obračun rezultata C sektora'!$D$2:$H$51,5,FALSE)</f>
        <v/>
      </c>
      <c r="N144" s="37" t="str">
        <f>IF(AND(ISNUMBER(M144)=TRUE,ISNUMBER(O144)=TRUE),VLOOKUP(K147,'[2]Obračun rezultata C sektora'!$D$2:$I$51,3,FALSE),"")</f>
        <v/>
      </c>
      <c r="O144" s="38" t="str">
        <f>VLOOKUP(K147,'[2]Obračun rezultata C sektora'!$D$2:G$51,4,FALSE)</f>
        <v/>
      </c>
      <c r="P144" s="39" t="str">
        <f>VLOOKUP(L144,'[2]Pojedinačni plasman'!$A$6:$G$155,7,FALSE)</f>
        <v/>
      </c>
      <c r="Q144" s="40"/>
      <c r="R144" s="41"/>
    </row>
    <row r="145" spans="2:18" s="33" customFormat="1" ht="15" customHeight="1" x14ac:dyDescent="0.2">
      <c r="B145" s="34"/>
      <c r="C145" s="37"/>
      <c r="D145" s="36"/>
      <c r="E145" s="37"/>
      <c r="F145" s="38"/>
      <c r="G145" s="39"/>
      <c r="H145" s="40"/>
      <c r="I145" s="41"/>
      <c r="K145" s="34"/>
      <c r="L145" s="37"/>
      <c r="M145" s="36"/>
      <c r="N145" s="37"/>
      <c r="O145" s="38"/>
      <c r="P145" s="36"/>
      <c r="Q145" s="40"/>
      <c r="R145" s="41"/>
    </row>
    <row r="146" spans="2:18" s="33" customFormat="1" ht="15" customHeight="1" x14ac:dyDescent="0.2">
      <c r="B146" s="34"/>
      <c r="C146" s="37"/>
      <c r="D146" s="36"/>
      <c r="E146" s="37"/>
      <c r="F146" s="38"/>
      <c r="G146" s="39"/>
      <c r="H146" s="40"/>
      <c r="I146" s="41"/>
      <c r="K146" s="34"/>
      <c r="L146" s="37"/>
      <c r="M146" s="36"/>
      <c r="N146" s="37"/>
      <c r="O146" s="38"/>
      <c r="P146" s="36"/>
      <c r="Q146" s="40"/>
      <c r="R146" s="41"/>
    </row>
    <row r="147" spans="2:18" ht="21" thickBot="1" x14ac:dyDescent="0.35">
      <c r="B147" s="42" t="str">
        <f>IF(ISNONTEXT('[2]Ekipni plasman'!$B$33)=FALSE,'[2]Ekipni plasman'!$B$33,"")</f>
        <v/>
      </c>
      <c r="C147" s="43"/>
      <c r="D147" s="44"/>
      <c r="E147" s="45" t="str">
        <f>VLOOKUP(B147,'[2]Ekipni plasman'!$B$6:$F$55,3,FALSE)</f>
        <v/>
      </c>
      <c r="F147" s="46" t="str">
        <f>VLOOKUP(B147,'[2]Ekipni plasman'!$B$6:$F$55,2,FALSE)</f>
        <v/>
      </c>
      <c r="G147" s="47"/>
      <c r="H147" s="48"/>
      <c r="I147" s="49"/>
      <c r="J147" s="8"/>
      <c r="K147" s="42" t="str">
        <f>IF(ISNONTEXT('[2]Ekipni plasman'!$B$43)=FALSE,'[2]Ekipni plasman'!$B$43,"")</f>
        <v/>
      </c>
      <c r="L147" s="43"/>
      <c r="M147" s="44"/>
      <c r="N147" s="45" t="str">
        <f>VLOOKUP(K147,'[2]Ekipni plasman'!$B$6:$F$55,3,FALSE)</f>
        <v/>
      </c>
      <c r="O147" s="46" t="str">
        <f>VLOOKUP(K147,'[2]Ekipni plasman'!$B$6:$F$55,2,FALSE)</f>
        <v/>
      </c>
      <c r="P147" s="47"/>
      <c r="Q147" s="48"/>
      <c r="R147" s="49"/>
    </row>
    <row r="148" spans="2:18" ht="12" customHeight="1" thickBot="1" x14ac:dyDescent="0.25">
      <c r="B148" s="2"/>
      <c r="D148" s="2"/>
      <c r="G148" s="2"/>
      <c r="H148" s="6"/>
      <c r="I148" s="2"/>
    </row>
    <row r="149" spans="2:18" s="33" customFormat="1" ht="15" customHeight="1" x14ac:dyDescent="0.2">
      <c r="B149" s="25" t="str">
        <f>IF(ISNUMBER(D149)=TRUE,VLOOKUP(B154,'[2]Obračun rezultata A sektora'!$D$2:$J$51,7,0),"")</f>
        <v/>
      </c>
      <c r="C149" s="26" t="str">
        <f>VLOOKUP(B154,'[2]Obračun rezultata A sektora'!$D$2:$E$51,2,FALSE)</f>
        <v/>
      </c>
      <c r="D149" s="27" t="str">
        <f>VLOOKUP(B154,'[2]Obračun rezultata A sektora'!$D$2:$H$51,5,FALSE)</f>
        <v/>
      </c>
      <c r="E149" s="28" t="str">
        <f>IF(AND(ISNUMBER(D149)=TRUE,ISNUMBER(F149)=TRUE),VLOOKUP(B154,'[2]Obračun rezultata A sektora'!$D$2:$I$51,3,FALSE),"")</f>
        <v/>
      </c>
      <c r="F149" s="29" t="str">
        <f>VLOOKUP(B154,'[2]Obračun rezultata A sektora'!$D$2:G$51,4,FALSE)</f>
        <v/>
      </c>
      <c r="G149" s="30" t="str">
        <f>VLOOKUP(C149,'[2]Pojedinačni plasman'!$A$6:$G$155,7,FALSE)</f>
        <v/>
      </c>
      <c r="H149" s="31" t="str">
        <f>VLOOKUP(B154,'[2]Ekipni plasman'!$B$6:$F$55,5,FALSE)</f>
        <v/>
      </c>
      <c r="I149" s="32"/>
      <c r="K149" s="25" t="str">
        <f>IF(ISNUMBER(M149)=TRUE,VLOOKUP(K154,'[2]Obračun rezultata A sektora'!$D$2:$J$51,7,0),"")</f>
        <v/>
      </c>
      <c r="L149" s="26" t="str">
        <f>VLOOKUP(K154,'[2]Obračun rezultata A sektora'!$D$2:$E$51,2,FALSE)</f>
        <v/>
      </c>
      <c r="M149" s="27" t="str">
        <f>VLOOKUP(K154,'[2]Obračun rezultata A sektora'!$D$2:$H$51,5,FALSE)</f>
        <v/>
      </c>
      <c r="N149" s="28" t="str">
        <f>IF(AND(ISNUMBER(M149)=TRUE,ISNUMBER(O149)=TRUE),VLOOKUP(K154,'[2]Obračun rezultata A sektora'!$D$2:$I$51,3,FALSE),"")</f>
        <v/>
      </c>
      <c r="O149" s="29" t="str">
        <f>VLOOKUP(K154,'[2]Obračun rezultata A sektora'!$D$2:G$51,4,FALSE)</f>
        <v/>
      </c>
      <c r="P149" s="30" t="str">
        <f>VLOOKUP(L149,'[2]Pojedinačni plasman'!$A$6:$G$155,7,FALSE)</f>
        <v/>
      </c>
      <c r="Q149" s="31" t="str">
        <f>VLOOKUP(K154,'[2]Ekipni plasman'!$B$6:$F$55,5,FALSE)</f>
        <v/>
      </c>
      <c r="R149" s="32"/>
    </row>
    <row r="150" spans="2:18" s="33" customFormat="1" ht="15" customHeight="1" x14ac:dyDescent="0.2">
      <c r="B150" s="34" t="str">
        <f>IF(ISNUMBER(D150)=TRUE,VLOOKUP(B154,'[2]Obračun rezultata B sektora'!$D$2:$J$51,7,0),"")</f>
        <v/>
      </c>
      <c r="C150" s="35" t="str">
        <f>VLOOKUP(B154,'[2]Obračun rezultata B sektora'!$D$2:$E$51,2,FALSE)</f>
        <v/>
      </c>
      <c r="D150" s="36" t="str">
        <f>VLOOKUP(B154,'[2]Obračun rezultata B sektora'!$D$2:$H$51,5,FALSE)</f>
        <v/>
      </c>
      <c r="E150" s="37" t="str">
        <f>IF(AND(ISNUMBER(D150)=TRUE,ISNUMBER(F150)=TRUE),VLOOKUP(B154,'[2]Obračun rezultata B sektora'!$D$2:$I$51,3,FALSE),"")</f>
        <v/>
      </c>
      <c r="F150" s="38" t="str">
        <f>VLOOKUP(B154,'[2]Obračun rezultata B sektora'!$D$2:G$51,4,FALSE)</f>
        <v/>
      </c>
      <c r="G150" s="39" t="str">
        <f>VLOOKUP(C150,'[2]Pojedinačni plasman'!$A$6:$G$155,7,FALSE)</f>
        <v/>
      </c>
      <c r="H150" s="40"/>
      <c r="I150" s="41"/>
      <c r="K150" s="34" t="str">
        <f>IF(ISNUMBER(M150)=TRUE,VLOOKUP(K154,'[2]Obračun rezultata B sektora'!$D$2:$J$51,7,0),"")</f>
        <v/>
      </c>
      <c r="L150" s="35" t="str">
        <f>VLOOKUP(K154,'[2]Obračun rezultata B sektora'!$D$2:$E$51,2,FALSE)</f>
        <v/>
      </c>
      <c r="M150" s="36" t="str">
        <f>VLOOKUP(K154,'[2]Obračun rezultata B sektora'!$D$2:$H$51,5,FALSE)</f>
        <v/>
      </c>
      <c r="N150" s="37" t="str">
        <f>IF(AND(ISNUMBER(M150)=TRUE,ISNUMBER(O150)=TRUE),VLOOKUP(K154,'[2]Obračun rezultata B sektora'!$D$2:$I$51,3,FALSE),"")</f>
        <v/>
      </c>
      <c r="O150" s="38" t="str">
        <f>VLOOKUP(K154,'[2]Obračun rezultata B sektora'!$D$2:G$51,4,FALSE)</f>
        <v/>
      </c>
      <c r="P150" s="39" t="str">
        <f>VLOOKUP(L150,'[2]Pojedinačni plasman'!$A$6:$G$155,7,FALSE)</f>
        <v/>
      </c>
      <c r="Q150" s="40"/>
      <c r="R150" s="41"/>
    </row>
    <row r="151" spans="2:18" s="33" customFormat="1" ht="15" customHeight="1" x14ac:dyDescent="0.2">
      <c r="B151" s="34" t="str">
        <f>IF(ISNUMBER(D151)=TRUE,VLOOKUP(B154,'[2]Obračun rezultata C sektora'!$D$2:$J$51,7,0),"")</f>
        <v/>
      </c>
      <c r="C151" s="35" t="str">
        <f>VLOOKUP(B154,'[2]Obračun rezultata C sektora'!$D$2:$E$51,2,FALSE)</f>
        <v/>
      </c>
      <c r="D151" s="36" t="str">
        <f>VLOOKUP(B154,'[2]Obračun rezultata C sektora'!$D$2:$H$51,5,FALSE)</f>
        <v/>
      </c>
      <c r="E151" s="37" t="str">
        <f>IF(AND(ISNUMBER(D151)=TRUE,ISNUMBER(F151)=TRUE),VLOOKUP(B154,'[2]Obračun rezultata C sektora'!$D$2:$I$51,3,FALSE),"")</f>
        <v/>
      </c>
      <c r="F151" s="38" t="str">
        <f>VLOOKUP(B154,'[2]Obračun rezultata C sektora'!$D$2:G$51,4,FALSE)</f>
        <v/>
      </c>
      <c r="G151" s="39" t="str">
        <f>VLOOKUP(C151,'[2]Pojedinačni plasman'!$A$6:$G$155,7,FALSE)</f>
        <v/>
      </c>
      <c r="H151" s="40"/>
      <c r="I151" s="41"/>
      <c r="K151" s="34" t="str">
        <f>IF(ISNUMBER(M151)=TRUE,VLOOKUP(K154,'[2]Obračun rezultata C sektora'!$D$2:$J$51,7,0),"")</f>
        <v/>
      </c>
      <c r="L151" s="35" t="str">
        <f>VLOOKUP(K154,'[2]Obračun rezultata C sektora'!$D$2:$E$51,2,FALSE)</f>
        <v/>
      </c>
      <c r="M151" s="36" t="str">
        <f>VLOOKUP(K154,'[2]Obračun rezultata C sektora'!$D$2:$H$51,5,FALSE)</f>
        <v/>
      </c>
      <c r="N151" s="37" t="str">
        <f>IF(AND(ISNUMBER(M151)=TRUE,ISNUMBER(O151)=TRUE),VLOOKUP(K154,'[2]Obračun rezultata C sektora'!$D$2:$I$51,3,FALSE),"")</f>
        <v/>
      </c>
      <c r="O151" s="38" t="str">
        <f>VLOOKUP(K154,'[2]Obračun rezultata C sektora'!$D$2:G$51,4,FALSE)</f>
        <v/>
      </c>
      <c r="P151" s="39" t="str">
        <f>VLOOKUP(L151,'[2]Pojedinačni plasman'!$A$6:$G$155,7,FALSE)</f>
        <v/>
      </c>
      <c r="Q151" s="40"/>
      <c r="R151" s="41"/>
    </row>
    <row r="152" spans="2:18" s="33" customFormat="1" ht="15" customHeight="1" x14ac:dyDescent="0.2">
      <c r="B152" s="34"/>
      <c r="C152" s="37"/>
      <c r="D152" s="36"/>
      <c r="E152" s="37"/>
      <c r="F152" s="38"/>
      <c r="G152" s="39"/>
      <c r="H152" s="40"/>
      <c r="I152" s="41"/>
      <c r="K152" s="34"/>
      <c r="L152" s="37"/>
      <c r="M152" s="36"/>
      <c r="N152" s="37"/>
      <c r="O152" s="38"/>
      <c r="P152" s="36"/>
      <c r="Q152" s="40"/>
      <c r="R152" s="41"/>
    </row>
    <row r="153" spans="2:18" s="33" customFormat="1" ht="15" customHeight="1" x14ac:dyDescent="0.2">
      <c r="B153" s="34"/>
      <c r="C153" s="37"/>
      <c r="D153" s="36"/>
      <c r="E153" s="37"/>
      <c r="F153" s="38"/>
      <c r="G153" s="39"/>
      <c r="H153" s="40"/>
      <c r="I153" s="41"/>
      <c r="K153" s="34"/>
      <c r="L153" s="37"/>
      <c r="M153" s="36"/>
      <c r="N153" s="37"/>
      <c r="O153" s="38"/>
      <c r="P153" s="36"/>
      <c r="Q153" s="40"/>
      <c r="R153" s="41"/>
    </row>
    <row r="154" spans="2:18" ht="21" thickBot="1" x14ac:dyDescent="0.35">
      <c r="B154" s="42" t="str">
        <f>IF(ISNONTEXT('[2]Ekipni plasman'!$B$34)=FALSE,'[2]Ekipni plasman'!$B$34,"")</f>
        <v/>
      </c>
      <c r="C154" s="43"/>
      <c r="D154" s="44"/>
      <c r="E154" s="45" t="str">
        <f>VLOOKUP(B154,'[2]Ekipni plasman'!$B$6:$F$55,3,FALSE)</f>
        <v/>
      </c>
      <c r="F154" s="46" t="str">
        <f>VLOOKUP(B154,'[2]Ekipni plasman'!$B$6:$F$55,2,FALSE)</f>
        <v/>
      </c>
      <c r="G154" s="47"/>
      <c r="H154" s="48"/>
      <c r="I154" s="49"/>
      <c r="J154" s="8"/>
      <c r="K154" s="42" t="str">
        <f>IF(ISNONTEXT('[2]Ekipni plasman'!$B$44)=FALSE,'[2]Ekipni plasman'!$B$44,"")</f>
        <v/>
      </c>
      <c r="L154" s="43"/>
      <c r="M154" s="44"/>
      <c r="N154" s="45" t="str">
        <f>VLOOKUP(K154,'[2]Ekipni plasman'!$B$6:$F$55,3,FALSE)</f>
        <v/>
      </c>
      <c r="O154" s="46" t="str">
        <f>VLOOKUP(K154,'[2]Ekipni plasman'!$B$6:$F$55,2,FALSE)</f>
        <v/>
      </c>
      <c r="P154" s="47"/>
      <c r="Q154" s="48"/>
      <c r="R154" s="49"/>
    </row>
    <row r="155" spans="2:18" ht="12" customHeight="1" thickBot="1" x14ac:dyDescent="0.25">
      <c r="B155" s="2"/>
      <c r="D155" s="2"/>
      <c r="G155" s="2"/>
      <c r="H155" s="6"/>
      <c r="I155" s="2"/>
    </row>
    <row r="156" spans="2:18" s="33" customFormat="1" ht="15" customHeight="1" x14ac:dyDescent="0.2">
      <c r="B156" s="25" t="str">
        <f>IF(ISNUMBER(D156)=TRUE,VLOOKUP(B161,'[2]Obračun rezultata A sektora'!$D$2:$J$51,7,0),"")</f>
        <v/>
      </c>
      <c r="C156" s="26" t="str">
        <f>VLOOKUP(B161,'[2]Obračun rezultata A sektora'!$D$2:$E$51,2,FALSE)</f>
        <v/>
      </c>
      <c r="D156" s="27" t="str">
        <f>VLOOKUP(B161,'[2]Obračun rezultata A sektora'!$D$2:$H$51,5,FALSE)</f>
        <v/>
      </c>
      <c r="E156" s="28" t="str">
        <f>IF(AND(ISNUMBER(D156)=TRUE,ISNUMBER(F156)=TRUE),VLOOKUP(B161,'[2]Obračun rezultata A sektora'!$D$2:$I$51,3,FALSE),"")</f>
        <v/>
      </c>
      <c r="F156" s="29" t="str">
        <f>VLOOKUP(B161,'[2]Obračun rezultata A sektora'!$D$2:G$51,4,FALSE)</f>
        <v/>
      </c>
      <c r="G156" s="30" t="str">
        <f>VLOOKUP(C156,'[2]Pojedinačni plasman'!$A$6:$G$155,7,FALSE)</f>
        <v/>
      </c>
      <c r="H156" s="31" t="str">
        <f>VLOOKUP(B161,'[2]Ekipni plasman'!$B$6:$F$55,5,FALSE)</f>
        <v/>
      </c>
      <c r="I156" s="32"/>
      <c r="K156" s="25" t="str">
        <f>IF(ISNUMBER(M156)=TRUE,VLOOKUP(K161,'[2]Obračun rezultata A sektora'!$D$2:$J$51,7,0),"")</f>
        <v/>
      </c>
      <c r="L156" s="26" t="str">
        <f>VLOOKUP(K161,'[2]Obračun rezultata A sektora'!$D$2:$E$51,2,FALSE)</f>
        <v/>
      </c>
      <c r="M156" s="27" t="str">
        <f>VLOOKUP(K161,'[2]Obračun rezultata A sektora'!$D$2:$H$51,5,FALSE)</f>
        <v/>
      </c>
      <c r="N156" s="28" t="str">
        <f>IF(AND(ISNUMBER(M156)=TRUE,ISNUMBER(O156)=TRUE),VLOOKUP(K161,'[2]Obračun rezultata A sektora'!$D$2:$I$51,3,FALSE),"")</f>
        <v/>
      </c>
      <c r="O156" s="29" t="str">
        <f>VLOOKUP(K161,'[2]Obračun rezultata A sektora'!$D$2:G$51,4,FALSE)</f>
        <v/>
      </c>
      <c r="P156" s="30" t="str">
        <f>VLOOKUP(L156,'[2]Pojedinačni plasman'!$A$6:$G$155,7,FALSE)</f>
        <v/>
      </c>
      <c r="Q156" s="31" t="str">
        <f>VLOOKUP(K161,'[2]Ekipni plasman'!$B$6:$F$55,5,FALSE)</f>
        <v/>
      </c>
      <c r="R156" s="32"/>
    </row>
    <row r="157" spans="2:18" s="33" customFormat="1" ht="15" customHeight="1" x14ac:dyDescent="0.2">
      <c r="B157" s="34" t="str">
        <f>IF(ISNUMBER(D157)=TRUE,VLOOKUP(B161,'[2]Obračun rezultata B sektora'!$D$2:$J$51,7,0),"")</f>
        <v/>
      </c>
      <c r="C157" s="35" t="str">
        <f>VLOOKUP(B161,'[2]Obračun rezultata B sektora'!$D$2:$E$51,2,FALSE)</f>
        <v/>
      </c>
      <c r="D157" s="36" t="str">
        <f>VLOOKUP(B161,'[2]Obračun rezultata B sektora'!$D$2:$H$51,5,FALSE)</f>
        <v/>
      </c>
      <c r="E157" s="37" t="str">
        <f>IF(AND(ISNUMBER(D157)=TRUE,ISNUMBER(F157)=TRUE),VLOOKUP(B161,'[2]Obračun rezultata B sektora'!$D$2:$I$51,3,FALSE),"")</f>
        <v/>
      </c>
      <c r="F157" s="38" t="str">
        <f>VLOOKUP(B161,'[2]Obračun rezultata B sektora'!$D$2:G$51,4,FALSE)</f>
        <v/>
      </c>
      <c r="G157" s="39" t="str">
        <f>VLOOKUP(C157,'[2]Pojedinačni plasman'!$A$6:$G$155,7,FALSE)</f>
        <v/>
      </c>
      <c r="H157" s="40"/>
      <c r="I157" s="41"/>
      <c r="K157" s="34" t="str">
        <f>IF(ISNUMBER(M157)=TRUE,VLOOKUP(K161,'[2]Obračun rezultata B sektora'!$D$2:$J$51,7,0),"")</f>
        <v/>
      </c>
      <c r="L157" s="35" t="str">
        <f>VLOOKUP(K161,'[2]Obračun rezultata B sektora'!$D$2:$E$51,2,FALSE)</f>
        <v/>
      </c>
      <c r="M157" s="36" t="str">
        <f>VLOOKUP(K161,'[2]Obračun rezultata B sektora'!$D$2:$H$51,5,FALSE)</f>
        <v/>
      </c>
      <c r="N157" s="37" t="str">
        <f>IF(AND(ISNUMBER(M157)=TRUE,ISNUMBER(O157)=TRUE),VLOOKUP(K161,'[2]Obračun rezultata B sektora'!$D$2:$I$51,3,FALSE),"")</f>
        <v/>
      </c>
      <c r="O157" s="38" t="str">
        <f>VLOOKUP(K161,'[2]Obračun rezultata B sektora'!$D$2:G$51,4,FALSE)</f>
        <v/>
      </c>
      <c r="P157" s="39" t="str">
        <f>VLOOKUP(L157,'[2]Pojedinačni plasman'!$A$6:$G$155,7,FALSE)</f>
        <v/>
      </c>
      <c r="Q157" s="40"/>
      <c r="R157" s="41"/>
    </row>
    <row r="158" spans="2:18" s="33" customFormat="1" ht="15" customHeight="1" x14ac:dyDescent="0.2">
      <c r="B158" s="34" t="str">
        <f>IF(ISNUMBER(D158)=TRUE,VLOOKUP(B161,'[2]Obračun rezultata C sektora'!$D$2:$J$51,7,0),"")</f>
        <v/>
      </c>
      <c r="C158" s="35" t="str">
        <f>VLOOKUP(B161,'[2]Obračun rezultata C sektora'!$D$2:$E$51,2,FALSE)</f>
        <v/>
      </c>
      <c r="D158" s="36" t="str">
        <f>VLOOKUP(B161,'[2]Obračun rezultata C sektora'!$D$2:$H$51,5,FALSE)</f>
        <v/>
      </c>
      <c r="E158" s="37" t="str">
        <f>IF(AND(ISNUMBER(D158)=TRUE,ISNUMBER(F158)=TRUE),VLOOKUP(B161,'[2]Obračun rezultata C sektora'!$D$2:$I$51,3,FALSE),"")</f>
        <v/>
      </c>
      <c r="F158" s="38" t="str">
        <f>VLOOKUP(B161,'[2]Obračun rezultata C sektora'!$D$2:G$51,4,FALSE)</f>
        <v/>
      </c>
      <c r="G158" s="39" t="str">
        <f>VLOOKUP(C158,'[2]Pojedinačni plasman'!$A$6:$G$155,7,FALSE)</f>
        <v/>
      </c>
      <c r="H158" s="40"/>
      <c r="I158" s="41"/>
      <c r="K158" s="34" t="str">
        <f>IF(ISNUMBER(M158)=TRUE,VLOOKUP(K161,'[2]Obračun rezultata C sektora'!$D$2:$J$51,7,0),"")</f>
        <v/>
      </c>
      <c r="L158" s="35" t="str">
        <f>VLOOKUP(K161,'[2]Obračun rezultata C sektora'!$D$2:$E$51,2,FALSE)</f>
        <v/>
      </c>
      <c r="M158" s="36" t="str">
        <f>VLOOKUP(K161,'[2]Obračun rezultata C sektora'!$D$2:$H$51,5,FALSE)</f>
        <v/>
      </c>
      <c r="N158" s="37" t="str">
        <f>IF(AND(ISNUMBER(M158)=TRUE,ISNUMBER(O158)=TRUE),VLOOKUP(K161,'[2]Obračun rezultata C sektora'!$D$2:$I$51,3,FALSE),"")</f>
        <v/>
      </c>
      <c r="O158" s="38" t="str">
        <f>VLOOKUP(K161,'[2]Obračun rezultata C sektora'!$D$2:G$51,4,FALSE)</f>
        <v/>
      </c>
      <c r="P158" s="39" t="str">
        <f>VLOOKUP(L158,'[2]Pojedinačni plasman'!$A$6:$G$155,7,FALSE)</f>
        <v/>
      </c>
      <c r="Q158" s="40"/>
      <c r="R158" s="41"/>
    </row>
    <row r="159" spans="2:18" s="33" customFormat="1" ht="15" customHeight="1" x14ac:dyDescent="0.2">
      <c r="B159" s="34"/>
      <c r="C159" s="37"/>
      <c r="D159" s="36"/>
      <c r="E159" s="37"/>
      <c r="F159" s="38"/>
      <c r="G159" s="39"/>
      <c r="H159" s="40"/>
      <c r="I159" s="41"/>
      <c r="K159" s="34"/>
      <c r="L159" s="37"/>
      <c r="M159" s="36"/>
      <c r="N159" s="37"/>
      <c r="O159" s="38"/>
      <c r="P159" s="36"/>
      <c r="Q159" s="40"/>
      <c r="R159" s="41"/>
    </row>
    <row r="160" spans="2:18" s="33" customFormat="1" ht="15" customHeight="1" x14ac:dyDescent="0.2">
      <c r="B160" s="34"/>
      <c r="C160" s="37"/>
      <c r="D160" s="36"/>
      <c r="E160" s="37"/>
      <c r="F160" s="38"/>
      <c r="G160" s="39"/>
      <c r="H160" s="40"/>
      <c r="I160" s="41"/>
      <c r="K160" s="34"/>
      <c r="L160" s="37"/>
      <c r="M160" s="36"/>
      <c r="N160" s="37"/>
      <c r="O160" s="38"/>
      <c r="P160" s="36"/>
      <c r="Q160" s="40"/>
      <c r="R160" s="41"/>
    </row>
    <row r="161" spans="2:18" ht="21" thickBot="1" x14ac:dyDescent="0.35">
      <c r="B161" s="42" t="str">
        <f>IF(ISNONTEXT('[2]Ekipni plasman'!$B$35)=FALSE,'[2]Ekipni plasman'!$B$35,"")</f>
        <v/>
      </c>
      <c r="C161" s="43"/>
      <c r="D161" s="44"/>
      <c r="E161" s="45" t="str">
        <f>VLOOKUP(B161,'[2]Ekipni plasman'!$B$6:$F$55,3,FALSE)</f>
        <v/>
      </c>
      <c r="F161" s="46" t="str">
        <f>VLOOKUP(B161,'[2]Ekipni plasman'!$B$6:$F$55,2,FALSE)</f>
        <v/>
      </c>
      <c r="G161" s="47"/>
      <c r="H161" s="48"/>
      <c r="I161" s="49"/>
      <c r="J161" s="8"/>
      <c r="K161" s="42" t="str">
        <f>IF(ISNONTEXT('[2]Ekipni plasman'!$B$45)=FALSE,'[2]Ekipni plasman'!$B$45,"")</f>
        <v/>
      </c>
      <c r="L161" s="43"/>
      <c r="M161" s="44"/>
      <c r="N161" s="45" t="str">
        <f>VLOOKUP(K161,'[2]Ekipni plasman'!$B$6:$F$55,3,FALSE)</f>
        <v/>
      </c>
      <c r="O161" s="46" t="str">
        <f>VLOOKUP(K161,'[2]Ekipni plasman'!$B$6:$F$55,2,FALSE)</f>
        <v/>
      </c>
      <c r="P161" s="47"/>
      <c r="Q161" s="48"/>
      <c r="R161" s="49"/>
    </row>
    <row r="163" spans="2:18" s="33" customFormat="1" x14ac:dyDescent="0.2">
      <c r="B163" s="50"/>
      <c r="C163" s="50" t="s">
        <v>13</v>
      </c>
      <c r="D163" s="50"/>
      <c r="F163" s="3"/>
      <c r="G163" s="50" t="s">
        <v>14</v>
      </c>
      <c r="H163" s="50"/>
      <c r="I163" s="50"/>
      <c r="L163" s="50" t="s">
        <v>15</v>
      </c>
      <c r="O163" s="3"/>
      <c r="P163" s="50" t="s">
        <v>16</v>
      </c>
      <c r="Q163" s="50" t="str">
        <f>IF(ISNUMBER($H$175)=TRUE,"2/3",IF(ISNUMBER($Q$93)=TRUE,"2/2",""))</f>
        <v/>
      </c>
    </row>
    <row r="164" spans="2:18" s="33" customFormat="1" x14ac:dyDescent="0.2">
      <c r="B164" s="50"/>
      <c r="C164" s="50" t="str">
        <f>IF(ISBLANK('[2]Organizacija natjecanja'!$H$20)=TRUE,"",'[2]Organizacija natjecanja'!$H$20)</f>
        <v>Jasminka Pozderec</v>
      </c>
      <c r="D164" s="50"/>
      <c r="F164" s="3"/>
      <c r="G164" s="50" t="str">
        <f>IF(ISBLANK('[2]Organizacija natjecanja'!$H$16)=TRUE,"",'[2]Organizacija natjecanja'!$H$16)</f>
        <v>Josip Varga</v>
      </c>
      <c r="H164" s="50"/>
      <c r="I164" s="50"/>
      <c r="L164" s="50" t="str">
        <f>IF(ISBLANK('[2]Organizacija natjecanja'!$H$18)=TRUE,"",'[2]Organizacija natjecanja'!$H$18)</f>
        <v>Jasminka Pozderec</v>
      </c>
      <c r="O164" s="3"/>
    </row>
    <row r="165" spans="2:18" s="33" customFormat="1" x14ac:dyDescent="0.2">
      <c r="B165" s="50"/>
      <c r="C165" s="50"/>
      <c r="D165" s="50"/>
      <c r="F165" s="3"/>
      <c r="G165" s="50"/>
      <c r="H165" s="50"/>
      <c r="I165" s="50"/>
      <c r="L165" s="50"/>
      <c r="O165" s="3"/>
    </row>
    <row r="166" spans="2:18" s="33" customFormat="1" x14ac:dyDescent="0.2">
      <c r="B166" s="50"/>
      <c r="C166" s="50"/>
      <c r="D166" s="50"/>
      <c r="F166" s="3"/>
      <c r="G166" s="50"/>
      <c r="H166" s="50"/>
      <c r="I166" s="50"/>
      <c r="L166" s="50"/>
      <c r="O166" s="3"/>
    </row>
    <row r="167" spans="2:18" s="33" customFormat="1" ht="18" x14ac:dyDescent="0.25">
      <c r="B167" s="50"/>
      <c r="C167" s="50"/>
      <c r="D167" s="7" t="s">
        <v>0</v>
      </c>
      <c r="F167" s="3"/>
      <c r="G167" s="50"/>
      <c r="H167" s="50"/>
      <c r="I167" s="50"/>
      <c r="L167" s="50"/>
      <c r="O167" s="3"/>
    </row>
    <row r="168" spans="2:18" s="33" customFormat="1" ht="18" x14ac:dyDescent="0.25">
      <c r="B168" s="50"/>
      <c r="C168" s="50"/>
      <c r="D168" s="7" t="s">
        <v>1</v>
      </c>
      <c r="F168" s="3"/>
      <c r="G168" s="50"/>
      <c r="H168" s="50"/>
      <c r="I168" s="50"/>
      <c r="L168" s="50"/>
      <c r="O168" s="3"/>
    </row>
    <row r="169" spans="2:18" s="33" customFormat="1" x14ac:dyDescent="0.2">
      <c r="B169" s="50"/>
      <c r="C169" s="50"/>
      <c r="D169" s="50"/>
      <c r="F169" s="3"/>
      <c r="G169" s="50"/>
      <c r="H169" s="50"/>
      <c r="I169" s="50"/>
      <c r="L169" s="50"/>
      <c r="O169" s="3"/>
    </row>
    <row r="170" spans="2:18" ht="26.25" x14ac:dyDescent="0.4">
      <c r="B170" s="9" t="s">
        <v>2</v>
      </c>
      <c r="C170" s="8"/>
      <c r="D170" s="7"/>
      <c r="E170" s="8"/>
      <c r="F170" s="10"/>
      <c r="G170" s="7"/>
      <c r="H170" s="11"/>
      <c r="I170" s="7"/>
      <c r="J170" s="12" t="str">
        <f>IF(ISNONTEXT('[2]Organizacija natjecanja'!H$2)=TRUE,"",'[2]Organizacija natjecanja'!H$2)</f>
        <v>Predkolo kupa skupina B</v>
      </c>
      <c r="K170" s="8"/>
      <c r="L170" s="8"/>
      <c r="M170" s="8"/>
      <c r="N170" s="13" t="str">
        <f>IF(ISNONTEXT('[2]Organizacija natjecanja'!H$11)=TRUE,"",'[2]Organizacija natjecanja'!H$11)</f>
        <v>LOV RIBE UDICOM NA PLOVAK</v>
      </c>
      <c r="O170" s="10"/>
      <c r="P170" s="8"/>
      <c r="Q170" s="14"/>
      <c r="R170" s="8"/>
    </row>
    <row r="171" spans="2:18" ht="18" x14ac:dyDescent="0.25">
      <c r="B171" s="15" t="s">
        <v>3</v>
      </c>
      <c r="C171" s="13"/>
      <c r="D171" s="16"/>
      <c r="E171" s="16" t="str">
        <f>IF(ISNONTEXT('[2]Organizacija natjecanja'!H$4)=TRUE,"",'[2]Organizacija natjecanja'!H$4)</f>
        <v>Šoderica Goričan</v>
      </c>
      <c r="F171" s="10"/>
      <c r="G171" s="16"/>
      <c r="H171" s="17"/>
      <c r="I171" s="15" t="s">
        <v>4</v>
      </c>
      <c r="J171" s="13"/>
      <c r="K171" s="13" t="str">
        <f>IF(ISNONTEXT('[2]Organizacija natjecanja'!H$5)=TRUE,"",'[2]Organizacija natjecanja'!H$5)</f>
        <v>Goričan,26.travnja 2025.</v>
      </c>
      <c r="L171" s="13"/>
      <c r="M171" s="13"/>
      <c r="N171" s="13"/>
      <c r="O171" s="10" t="s">
        <v>5</v>
      </c>
      <c r="P171" s="18" t="str">
        <f>IF(ISNONTEXT('[2]Organizacija natjecanja'!H$9)=TRUE,"",'[2]Organizacija natjecanja'!H$9)</f>
        <v>SENIORI</v>
      </c>
      <c r="R171" s="13"/>
    </row>
    <row r="172" spans="2:18" ht="12" customHeight="1" thickBot="1" x14ac:dyDescent="0.25"/>
    <row r="173" spans="2:18" s="51" customFormat="1" ht="26.25" thickBot="1" x14ac:dyDescent="0.3">
      <c r="B173" s="19" t="s">
        <v>6</v>
      </c>
      <c r="C173" s="20" t="s">
        <v>7</v>
      </c>
      <c r="D173" s="20" t="s">
        <v>8</v>
      </c>
      <c r="E173" s="20" t="s">
        <v>9</v>
      </c>
      <c r="F173" s="21" t="s">
        <v>10</v>
      </c>
      <c r="G173" s="20" t="s">
        <v>11</v>
      </c>
      <c r="H173" s="22" t="s">
        <v>12</v>
      </c>
      <c r="I173" s="23"/>
      <c r="J173" s="24"/>
      <c r="K173" s="19" t="s">
        <v>6</v>
      </c>
      <c r="L173" s="20" t="s">
        <v>7</v>
      </c>
      <c r="M173" s="20" t="s">
        <v>8</v>
      </c>
      <c r="N173" s="20" t="s">
        <v>9</v>
      </c>
      <c r="O173" s="21" t="s">
        <v>10</v>
      </c>
      <c r="P173" s="20" t="s">
        <v>11</v>
      </c>
      <c r="Q173" s="22" t="s">
        <v>12</v>
      </c>
      <c r="R173" s="23"/>
    </row>
    <row r="174" spans="2:18" ht="12.75" customHeight="1" thickBot="1" x14ac:dyDescent="0.25">
      <c r="C174" s="2" t="str">
        <f>IF(ISNONTEXT($B$16)=FALSE,"",VLOOKUP(B180,'[2]Pojedinačni plasman'!$A$6:$G$140,1,FALSE))</f>
        <v/>
      </c>
      <c r="K174" s="1"/>
      <c r="M174" s="1"/>
      <c r="P174" s="1"/>
      <c r="Q174" s="4"/>
      <c r="R174" s="1"/>
    </row>
    <row r="175" spans="2:18" ht="15" customHeight="1" x14ac:dyDescent="0.2">
      <c r="B175" s="25" t="str">
        <f>IF(ISNUMBER(D175)=TRUE,VLOOKUP(B180,'[2]Obračun rezultata A sektora'!$D$2:$J$51,7,0),"")</f>
        <v/>
      </c>
      <c r="C175" s="26" t="str">
        <f>VLOOKUP(B180,'[2]Obračun rezultata A sektora'!$D$2:$E$51,2,FALSE)</f>
        <v/>
      </c>
      <c r="D175" s="27" t="str">
        <f>VLOOKUP(B180,'[2]Obračun rezultata A sektora'!$D$2:$H$51,5,FALSE)</f>
        <v/>
      </c>
      <c r="E175" s="28" t="str">
        <f>IF(AND(ISNUMBER(D175)=TRUE,ISNUMBER(F175)=TRUE),VLOOKUP(B180,'[2]Obračun rezultata A sektora'!$D$2:$I$51,3,FALSE),"")</f>
        <v/>
      </c>
      <c r="F175" s="29" t="str">
        <f>VLOOKUP(B180,'[2]Obračun rezultata A sektora'!D$2:$G$51,4,FALSE)</f>
        <v/>
      </c>
      <c r="G175" s="30" t="str">
        <f>VLOOKUP(C175,'[2]Pojedinačni plasman'!$A$6:$G$155,7,FALSE)</f>
        <v/>
      </c>
      <c r="H175" s="31" t="str">
        <f>VLOOKUP(B180,'[2]Ekipni plasman'!$B$6:$F$55,5,FALSE)</f>
        <v/>
      </c>
      <c r="I175" s="32"/>
      <c r="J175" s="33"/>
      <c r="K175" s="25"/>
      <c r="L175" s="26"/>
      <c r="M175" s="27"/>
      <c r="N175" s="28"/>
      <c r="O175" s="29"/>
      <c r="P175" s="30"/>
      <c r="Q175" s="31"/>
      <c r="R175" s="32"/>
    </row>
    <row r="176" spans="2:18" ht="15" customHeight="1" x14ac:dyDescent="0.2">
      <c r="B176" s="34" t="str">
        <f>IF(ISNUMBER(D176)=TRUE,VLOOKUP(B180,'[2]Obračun rezultata B sektora'!$D$2:$J$51,7,0),"")</f>
        <v/>
      </c>
      <c r="C176" s="35" t="str">
        <f>VLOOKUP(B180,'[2]Obračun rezultata B sektora'!$D$2:$E$51,2,FALSE)</f>
        <v/>
      </c>
      <c r="D176" s="36" t="str">
        <f>VLOOKUP(B180,'[2]Obračun rezultata B sektora'!$D$2:$H$51,5,FALSE)</f>
        <v/>
      </c>
      <c r="E176" s="37" t="str">
        <f>IF(AND(ISNUMBER(D176)=TRUE,ISNUMBER(F176)=TRUE),VLOOKUP(B180,'[2]Obračun rezultata B sektora'!$D$2:$I$51,3,FALSE),"")</f>
        <v/>
      </c>
      <c r="F176" s="38" t="str">
        <f>VLOOKUP(B180,'[2]Obračun rezultata B sektora'!D$2:$G$51,4,FALSE)</f>
        <v/>
      </c>
      <c r="G176" s="39" t="str">
        <f>VLOOKUP(C176,'[2]Pojedinačni plasman'!$A$6:$G$155,7,FALSE)</f>
        <v/>
      </c>
      <c r="H176" s="40"/>
      <c r="I176" s="41"/>
      <c r="J176" s="33"/>
      <c r="K176" s="34"/>
      <c r="L176" s="35"/>
      <c r="M176" s="36"/>
      <c r="N176" s="37"/>
      <c r="O176" s="38"/>
      <c r="P176" s="39"/>
      <c r="Q176" s="40"/>
      <c r="R176" s="41"/>
    </row>
    <row r="177" spans="2:18" ht="15" customHeight="1" x14ac:dyDescent="0.2">
      <c r="B177" s="34" t="str">
        <f>IF(ISNUMBER(D177)=TRUE,VLOOKUP(B180,'[2]Obračun rezultata C sektora'!$D$2:$J$51,7,0),"")</f>
        <v/>
      </c>
      <c r="C177" s="35" t="str">
        <f>VLOOKUP(B180,'[2]Obračun rezultata C sektora'!$D$2:$E$51,2,FALSE)</f>
        <v/>
      </c>
      <c r="D177" s="36" t="str">
        <f>VLOOKUP(B180,'[2]Obračun rezultata C sektora'!$D$2:$H$51,5,FALSE)</f>
        <v/>
      </c>
      <c r="E177" s="37" t="str">
        <f>IF(AND(ISNUMBER(D177)=TRUE,ISNUMBER(F177)=TRUE),VLOOKUP(B180,'[2]Obračun rezultata C sektora'!$D$2:$I$51,3,FALSE),"")</f>
        <v/>
      </c>
      <c r="F177" s="38" t="str">
        <f>VLOOKUP(B180,'[2]Obračun rezultata C sektora'!D$2:$G$51,4,FALSE)</f>
        <v/>
      </c>
      <c r="G177" s="39" t="str">
        <f>VLOOKUP(C177,'[2]Pojedinačni plasman'!$A$6:$G$155,7,FALSE)</f>
        <v/>
      </c>
      <c r="H177" s="40"/>
      <c r="I177" s="41"/>
      <c r="J177" s="33"/>
      <c r="K177" s="34"/>
      <c r="L177" s="35"/>
      <c r="M177" s="36"/>
      <c r="N177" s="37"/>
      <c r="O177" s="38"/>
      <c r="P177" s="39"/>
      <c r="Q177" s="40"/>
      <c r="R177" s="41"/>
    </row>
    <row r="178" spans="2:18" ht="15" customHeight="1" x14ac:dyDescent="0.2">
      <c r="B178" s="34"/>
      <c r="C178" s="37"/>
      <c r="D178" s="36"/>
      <c r="E178" s="37"/>
      <c r="F178" s="38"/>
      <c r="G178" s="39"/>
      <c r="H178" s="40"/>
      <c r="I178" s="41"/>
      <c r="J178" s="33"/>
      <c r="K178" s="34"/>
      <c r="L178" s="37"/>
      <c r="M178" s="36"/>
      <c r="N178" s="37"/>
      <c r="O178" s="38"/>
      <c r="P178" s="39"/>
      <c r="Q178" s="40"/>
      <c r="R178" s="41"/>
    </row>
    <row r="179" spans="2:18" ht="15" customHeight="1" x14ac:dyDescent="0.2">
      <c r="B179" s="34"/>
      <c r="C179" s="37"/>
      <c r="D179" s="36"/>
      <c r="E179" s="37"/>
      <c r="F179" s="38"/>
      <c r="G179" s="39"/>
      <c r="H179" s="40"/>
      <c r="I179" s="41"/>
      <c r="J179" s="33"/>
      <c r="K179" s="34"/>
      <c r="L179" s="37"/>
      <c r="M179" s="36"/>
      <c r="N179" s="37"/>
      <c r="O179" s="38"/>
      <c r="P179" s="39"/>
      <c r="Q179" s="40"/>
      <c r="R179" s="41"/>
    </row>
    <row r="180" spans="2:18" ht="21" thickBot="1" x14ac:dyDescent="0.35">
      <c r="B180" s="42" t="str">
        <f>IF(ISNONTEXT('[2]Ekipni plasman'!$B$46)=FALSE,'[2]Ekipni plasman'!$B$46,"")</f>
        <v/>
      </c>
      <c r="C180" s="43"/>
      <c r="D180" s="44"/>
      <c r="E180" s="45" t="str">
        <f>VLOOKUP(B180,'[2]Ekipni plasman'!$B$6:$F$55,3,FALSE)</f>
        <v/>
      </c>
      <c r="F180" s="46" t="str">
        <f>VLOOKUP(B180,'[2]Ekipni plasman'!$B$6:$F$55,2,FALSE)</f>
        <v/>
      </c>
      <c r="G180" s="47"/>
      <c r="H180" s="48"/>
      <c r="I180" s="49"/>
      <c r="J180" s="8"/>
      <c r="K180" s="42"/>
      <c r="L180" s="43"/>
      <c r="M180" s="44"/>
      <c r="N180" s="52"/>
      <c r="O180" s="46"/>
      <c r="P180" s="47"/>
      <c r="Q180" s="48"/>
      <c r="R180" s="49"/>
    </row>
    <row r="181" spans="2:18" ht="12" customHeight="1" thickBot="1" x14ac:dyDescent="0.25">
      <c r="K181" s="1"/>
      <c r="M181" s="1"/>
      <c r="P181" s="1"/>
      <c r="Q181" s="4"/>
      <c r="R181" s="1"/>
    </row>
    <row r="182" spans="2:18" ht="15" customHeight="1" x14ac:dyDescent="0.2">
      <c r="B182" s="25" t="str">
        <f>IF(ISNUMBER(D182)=TRUE,VLOOKUP(B187,'[2]Obračun rezultata A sektora'!$D$2:$J$51,7,0),"")</f>
        <v/>
      </c>
      <c r="C182" s="26" t="str">
        <f>VLOOKUP(B187,'[2]Obračun rezultata A sektora'!$D$2:$E$51,2,FALSE)</f>
        <v/>
      </c>
      <c r="D182" s="27" t="str">
        <f>VLOOKUP(B187,'[2]Obračun rezultata A sektora'!$D$2:$H$51,5,FALSE)</f>
        <v/>
      </c>
      <c r="E182" s="28" t="str">
        <f>IF(AND(ISNUMBER(D182)=TRUE,ISNUMBER(F182)=TRUE),VLOOKUP(B187,'[2]Obračun rezultata A sektora'!$D$2:$I$51,3,FALSE),"")</f>
        <v/>
      </c>
      <c r="F182" s="29" t="str">
        <f>VLOOKUP(B187,'[2]Obračun rezultata A sektora'!D$2:$G$51,4,FALSE)</f>
        <v/>
      </c>
      <c r="G182" s="30" t="str">
        <f>VLOOKUP(C182,'[2]Pojedinačni plasman'!$A$6:$G$155,7,FALSE)</f>
        <v/>
      </c>
      <c r="H182" s="31" t="str">
        <f>VLOOKUP(B187,'[2]Ekipni plasman'!$B$6:$F$55,5,FALSE)</f>
        <v/>
      </c>
      <c r="I182" s="32"/>
      <c r="J182" s="33"/>
      <c r="K182" s="25"/>
      <c r="L182" s="26"/>
      <c r="M182" s="27"/>
      <c r="N182" s="28"/>
      <c r="O182" s="29"/>
      <c r="P182" s="30"/>
      <c r="Q182" s="31"/>
      <c r="R182" s="32"/>
    </row>
    <row r="183" spans="2:18" ht="15" customHeight="1" x14ac:dyDescent="0.2">
      <c r="B183" s="34" t="str">
        <f>IF(ISNUMBER(D183)=TRUE,VLOOKUP(B187,'[2]Obračun rezultata B sektora'!$D$2:$J$51,7,0),"")</f>
        <v/>
      </c>
      <c r="C183" s="35" t="str">
        <f>VLOOKUP(B187,'[2]Obračun rezultata B sektora'!$D$2:$E$51,2,FALSE)</f>
        <v/>
      </c>
      <c r="D183" s="36" t="str">
        <f>VLOOKUP(B187,'[2]Obračun rezultata B sektora'!$D$2:$H$51,5,FALSE)</f>
        <v/>
      </c>
      <c r="E183" s="37" t="str">
        <f>IF(AND(ISNUMBER(D183)=TRUE,ISNUMBER(F183)=TRUE),VLOOKUP(B187,'[2]Obračun rezultata B sektora'!$D$2:$I$51,3,FALSE),"")</f>
        <v/>
      </c>
      <c r="F183" s="38" t="str">
        <f>VLOOKUP(B187,'[2]Obračun rezultata B sektora'!D$2:$G$51,4,FALSE)</f>
        <v/>
      </c>
      <c r="G183" s="39" t="str">
        <f>VLOOKUP(C183,'[2]Pojedinačni plasman'!$A$6:$G$155,7,FALSE)</f>
        <v/>
      </c>
      <c r="H183" s="40"/>
      <c r="I183" s="41"/>
      <c r="J183" s="33"/>
      <c r="K183" s="34"/>
      <c r="L183" s="35"/>
      <c r="M183" s="36"/>
      <c r="N183" s="37"/>
      <c r="O183" s="38"/>
      <c r="P183" s="39"/>
      <c r="Q183" s="40"/>
      <c r="R183" s="41"/>
    </row>
    <row r="184" spans="2:18" ht="15" customHeight="1" x14ac:dyDescent="0.2">
      <c r="B184" s="34" t="str">
        <f>IF(ISNUMBER(D184)=TRUE,VLOOKUP(B187,'[2]Obračun rezultata C sektora'!$D$2:$J$51,7,0),"")</f>
        <v/>
      </c>
      <c r="C184" s="35" t="str">
        <f>VLOOKUP(B187,'[2]Obračun rezultata C sektora'!$D$2:$E$51,2,FALSE)</f>
        <v/>
      </c>
      <c r="D184" s="36" t="str">
        <f>VLOOKUP(B187,'[2]Obračun rezultata C sektora'!$D$2:$H$51,5,FALSE)</f>
        <v/>
      </c>
      <c r="E184" s="37" t="str">
        <f>IF(AND(ISNUMBER(D184)=TRUE,ISNUMBER(F184)=TRUE),VLOOKUP(B187,'[2]Obračun rezultata C sektora'!$D$2:$I$51,3,FALSE),"")</f>
        <v/>
      </c>
      <c r="F184" s="38" t="str">
        <f>VLOOKUP(B187,'[2]Obračun rezultata C sektora'!D$2:$G$51,4,FALSE)</f>
        <v/>
      </c>
      <c r="G184" s="39" t="str">
        <f>VLOOKUP(C184,'[2]Pojedinačni plasman'!$A$6:$G$155,7,FALSE)</f>
        <v/>
      </c>
      <c r="H184" s="40"/>
      <c r="I184" s="41"/>
      <c r="J184" s="33"/>
      <c r="K184" s="34"/>
      <c r="L184" s="35"/>
      <c r="M184" s="36"/>
      <c r="N184" s="37"/>
      <c r="O184" s="38"/>
      <c r="P184" s="39"/>
      <c r="Q184" s="40"/>
      <c r="R184" s="41"/>
    </row>
    <row r="185" spans="2:18" ht="15" customHeight="1" x14ac:dyDescent="0.2">
      <c r="B185" s="34"/>
      <c r="C185" s="37"/>
      <c r="D185" s="36"/>
      <c r="E185" s="37"/>
      <c r="F185" s="38"/>
      <c r="G185" s="39"/>
      <c r="H185" s="40"/>
      <c r="I185" s="41"/>
      <c r="J185" s="33"/>
      <c r="K185" s="34"/>
      <c r="L185" s="37"/>
      <c r="M185" s="36"/>
      <c r="N185" s="37"/>
      <c r="O185" s="38"/>
      <c r="P185" s="39"/>
      <c r="Q185" s="40"/>
      <c r="R185" s="41"/>
    </row>
    <row r="186" spans="2:18" ht="15" customHeight="1" x14ac:dyDescent="0.2">
      <c r="B186" s="34"/>
      <c r="C186" s="37"/>
      <c r="D186" s="36"/>
      <c r="E186" s="37"/>
      <c r="F186" s="38"/>
      <c r="G186" s="39"/>
      <c r="H186" s="40"/>
      <c r="I186" s="41"/>
      <c r="J186" s="33"/>
      <c r="K186" s="34"/>
      <c r="L186" s="37"/>
      <c r="M186" s="36"/>
      <c r="N186" s="37"/>
      <c r="O186" s="38"/>
      <c r="P186" s="39"/>
      <c r="Q186" s="40"/>
      <c r="R186" s="41"/>
    </row>
    <row r="187" spans="2:18" ht="21" thickBot="1" x14ac:dyDescent="0.35">
      <c r="B187" s="42" t="str">
        <f>IF(ISNONTEXT('[2]Ekipni plasman'!$B$47)=FALSE,'[2]Ekipni plasman'!$B$47,"")</f>
        <v/>
      </c>
      <c r="C187" s="43"/>
      <c r="D187" s="44"/>
      <c r="E187" s="45" t="str">
        <f>VLOOKUP(B187,'[2]Ekipni plasman'!$B$6:$F$55,3,FALSE)</f>
        <v/>
      </c>
      <c r="F187" s="46" t="str">
        <f>VLOOKUP(B187,'[2]Ekipni plasman'!$B$6:$F$55,2,FALSE)</f>
        <v/>
      </c>
      <c r="G187" s="47"/>
      <c r="H187" s="48"/>
      <c r="I187" s="49"/>
      <c r="J187" s="8"/>
      <c r="K187" s="42"/>
      <c r="L187" s="43"/>
      <c r="M187" s="44"/>
      <c r="N187" s="52"/>
      <c r="O187" s="46"/>
      <c r="P187" s="47"/>
      <c r="Q187" s="48"/>
      <c r="R187" s="49"/>
    </row>
    <row r="188" spans="2:18" ht="12" customHeight="1" thickBot="1" x14ac:dyDescent="0.25">
      <c r="K188" s="1"/>
      <c r="M188" s="1"/>
      <c r="P188" s="1"/>
      <c r="Q188" s="4"/>
      <c r="R188" s="1"/>
    </row>
    <row r="189" spans="2:18" ht="15" customHeight="1" x14ac:dyDescent="0.2">
      <c r="B189" s="25" t="str">
        <f>IF(ISNUMBER(D189)=TRUE,VLOOKUP(B194,'[2]Obračun rezultata A sektora'!$D$2:$J$51,7,0),"")</f>
        <v/>
      </c>
      <c r="C189" s="26" t="str">
        <f>VLOOKUP(B194,'[2]Obračun rezultata A sektora'!$D$2:$E$51,2,FALSE)</f>
        <v/>
      </c>
      <c r="D189" s="27" t="str">
        <f>VLOOKUP(B194,'[2]Obračun rezultata A sektora'!$D$2:$H$51,5,FALSE)</f>
        <v/>
      </c>
      <c r="E189" s="28" t="str">
        <f>IF(AND(ISNUMBER(D189)=TRUE,ISNUMBER(F189)=TRUE),VLOOKUP(B194,'[2]Obračun rezultata A sektora'!$D$2:$I$51,3,FALSE),"")</f>
        <v/>
      </c>
      <c r="F189" s="29" t="str">
        <f>VLOOKUP(B194,'[2]Obračun rezultata A sektora'!D$2:$G$51,4,FALSE)</f>
        <v/>
      </c>
      <c r="G189" s="30" t="str">
        <f>VLOOKUP(C189,'[2]Pojedinačni plasman'!$A$6:$G$155,7,FALSE)</f>
        <v/>
      </c>
      <c r="H189" s="31" t="str">
        <f>VLOOKUP(B194,'[2]Ekipni plasman'!$B$6:$F$55,5,FALSE)</f>
        <v/>
      </c>
      <c r="I189" s="32"/>
      <c r="J189" s="33"/>
      <c r="K189" s="25"/>
      <c r="L189" s="26"/>
      <c r="M189" s="27"/>
      <c r="N189" s="28"/>
      <c r="O189" s="29"/>
      <c r="P189" s="30"/>
      <c r="Q189" s="31"/>
      <c r="R189" s="32"/>
    </row>
    <row r="190" spans="2:18" ht="15" customHeight="1" x14ac:dyDescent="0.2">
      <c r="B190" s="34" t="str">
        <f>IF(ISNUMBER(D190)=TRUE,VLOOKUP(B194,'[2]Obračun rezultata B sektora'!$D$2:$J$51,7,0),"")</f>
        <v/>
      </c>
      <c r="C190" s="35" t="str">
        <f>VLOOKUP(B194,'[2]Obračun rezultata B sektora'!$D$2:$E$51,2,FALSE)</f>
        <v/>
      </c>
      <c r="D190" s="36" t="str">
        <f>VLOOKUP(B194,'[2]Obračun rezultata B sektora'!$D$2:$H$51,5,FALSE)</f>
        <v/>
      </c>
      <c r="E190" s="37" t="str">
        <f>IF(AND(ISNUMBER(D190)=TRUE,ISNUMBER(F190)=TRUE),VLOOKUP(B194,'[2]Obračun rezultata B sektora'!$D$2:$I$51,3,FALSE),"")</f>
        <v/>
      </c>
      <c r="F190" s="38" t="str">
        <f>VLOOKUP(B194,'[2]Obračun rezultata B sektora'!D$2:$G$51,4,FALSE)</f>
        <v/>
      </c>
      <c r="G190" s="39" t="str">
        <f>VLOOKUP(C190,'[2]Pojedinačni plasman'!$A$6:$G$155,7,FALSE)</f>
        <v/>
      </c>
      <c r="H190" s="40"/>
      <c r="I190" s="41"/>
      <c r="J190" s="33"/>
      <c r="K190" s="34"/>
      <c r="L190" s="35"/>
      <c r="M190" s="36"/>
      <c r="N190" s="37"/>
      <c r="O190" s="38"/>
      <c r="P190" s="39"/>
      <c r="Q190" s="40"/>
      <c r="R190" s="41"/>
    </row>
    <row r="191" spans="2:18" ht="15" customHeight="1" x14ac:dyDescent="0.2">
      <c r="B191" s="34" t="str">
        <f>IF(ISNUMBER(D191)=TRUE,VLOOKUP(B194,'[2]Obračun rezultata C sektora'!$D$2:$J$51,7,0),"")</f>
        <v/>
      </c>
      <c r="C191" s="35" t="str">
        <f>VLOOKUP(B194,'[2]Obračun rezultata C sektora'!$D$2:$E$51,2,FALSE)</f>
        <v/>
      </c>
      <c r="D191" s="36" t="str">
        <f>VLOOKUP(B194,'[2]Obračun rezultata C sektora'!$D$2:$H$51,5,FALSE)</f>
        <v/>
      </c>
      <c r="E191" s="37" t="str">
        <f>IF(AND(ISNUMBER(D191)=TRUE,ISNUMBER(F191)=TRUE),VLOOKUP(B194,'[2]Obračun rezultata C sektora'!$D$2:$I$51,3,FALSE),"")</f>
        <v/>
      </c>
      <c r="F191" s="38" t="str">
        <f>VLOOKUP(B194,'[2]Obračun rezultata C sektora'!D$2:$G$51,4,FALSE)</f>
        <v/>
      </c>
      <c r="G191" s="39" t="str">
        <f>VLOOKUP(C191,'[2]Pojedinačni plasman'!$A$6:$G$155,7,FALSE)</f>
        <v/>
      </c>
      <c r="H191" s="40"/>
      <c r="I191" s="41"/>
      <c r="J191" s="33"/>
      <c r="K191" s="34"/>
      <c r="L191" s="35"/>
      <c r="M191" s="36"/>
      <c r="N191" s="37"/>
      <c r="O191" s="38"/>
      <c r="P191" s="39"/>
      <c r="Q191" s="40"/>
      <c r="R191" s="41"/>
    </row>
    <row r="192" spans="2:18" ht="15" customHeight="1" x14ac:dyDescent="0.2">
      <c r="B192" s="34"/>
      <c r="C192" s="37"/>
      <c r="D192" s="36"/>
      <c r="E192" s="37"/>
      <c r="F192" s="38"/>
      <c r="G192" s="39"/>
      <c r="H192" s="40"/>
      <c r="I192" s="41"/>
      <c r="J192" s="33"/>
      <c r="K192" s="34"/>
      <c r="L192" s="37"/>
      <c r="M192" s="36"/>
      <c r="N192" s="37"/>
      <c r="O192" s="38"/>
      <c r="P192" s="39"/>
      <c r="Q192" s="40"/>
      <c r="R192" s="41"/>
    </row>
    <row r="193" spans="2:18" ht="15" customHeight="1" x14ac:dyDescent="0.2">
      <c r="B193" s="34"/>
      <c r="C193" s="37"/>
      <c r="D193" s="36"/>
      <c r="E193" s="37"/>
      <c r="F193" s="38"/>
      <c r="G193" s="39"/>
      <c r="H193" s="40"/>
      <c r="I193" s="41"/>
      <c r="J193" s="33"/>
      <c r="K193" s="34"/>
      <c r="L193" s="37"/>
      <c r="M193" s="36"/>
      <c r="N193" s="37"/>
      <c r="O193" s="38"/>
      <c r="P193" s="39"/>
      <c r="Q193" s="40"/>
      <c r="R193" s="41"/>
    </row>
    <row r="194" spans="2:18" ht="21" thickBot="1" x14ac:dyDescent="0.35">
      <c r="B194" s="42" t="str">
        <f>IF(ISNONTEXT('[2]Ekipni plasman'!$B$48)=FALSE,'[2]Ekipni plasman'!$B$48,"")</f>
        <v/>
      </c>
      <c r="C194" s="43"/>
      <c r="D194" s="44"/>
      <c r="E194" s="45" t="str">
        <f>VLOOKUP(B194,'[2]Ekipni plasman'!$B$6:$F$55,3,FALSE)</f>
        <v/>
      </c>
      <c r="F194" s="46" t="str">
        <f>VLOOKUP(B194,'[2]Ekipni plasman'!$B$6:$F$55,2,FALSE)</f>
        <v/>
      </c>
      <c r="G194" s="47"/>
      <c r="H194" s="48"/>
      <c r="I194" s="49"/>
      <c r="J194" s="8"/>
      <c r="K194" s="42"/>
      <c r="L194" s="43"/>
      <c r="M194" s="44"/>
      <c r="N194" s="52"/>
      <c r="O194" s="46"/>
      <c r="P194" s="47"/>
      <c r="Q194" s="48"/>
      <c r="R194" s="49"/>
    </row>
    <row r="195" spans="2:18" ht="12" customHeight="1" thickBot="1" x14ac:dyDescent="0.25">
      <c r="K195" s="1"/>
      <c r="M195" s="1"/>
      <c r="P195" s="1"/>
      <c r="Q195" s="4"/>
      <c r="R195" s="1"/>
    </row>
    <row r="196" spans="2:18" ht="15" customHeight="1" x14ac:dyDescent="0.2">
      <c r="B196" s="25" t="str">
        <f>IF(ISNUMBER(D196)=TRUE,VLOOKUP(B201,'[2]Obračun rezultata A sektora'!$D$2:$J$51,7,0),"")</f>
        <v/>
      </c>
      <c r="C196" s="26" t="str">
        <f>VLOOKUP(B201,'[2]Obračun rezultata A sektora'!$D$2:$E$51,2,FALSE)</f>
        <v/>
      </c>
      <c r="D196" s="27" t="str">
        <f>VLOOKUP(B201,'[2]Obračun rezultata A sektora'!$D$2:$H$51,5,FALSE)</f>
        <v/>
      </c>
      <c r="E196" s="28" t="str">
        <f>IF(AND(ISNUMBER(D196)=TRUE,ISNUMBER(F196)=TRUE),VLOOKUP(B201,'[2]Obračun rezultata A sektora'!$D$2:$I$51,3,FALSE),"")</f>
        <v/>
      </c>
      <c r="F196" s="29" t="str">
        <f>VLOOKUP(B201,'[2]Obračun rezultata A sektora'!D$2:$G$51,4,FALSE)</f>
        <v/>
      </c>
      <c r="G196" s="30" t="str">
        <f>VLOOKUP(C196,'[2]Pojedinačni plasman'!$A$6:$G$155,7,FALSE)</f>
        <v/>
      </c>
      <c r="H196" s="31" t="str">
        <f>VLOOKUP(B201,'[2]Ekipni plasman'!$B$6:$F$55,5,FALSE)</f>
        <v/>
      </c>
      <c r="I196" s="32"/>
      <c r="J196" s="33"/>
      <c r="K196" s="25"/>
      <c r="L196" s="26"/>
      <c r="M196" s="27"/>
      <c r="N196" s="28"/>
      <c r="O196" s="29"/>
      <c r="P196" s="30"/>
      <c r="Q196" s="31"/>
      <c r="R196" s="32"/>
    </row>
    <row r="197" spans="2:18" ht="15" customHeight="1" x14ac:dyDescent="0.2">
      <c r="B197" s="34" t="str">
        <f>IF(ISNUMBER(D197)=TRUE,VLOOKUP(B201,'[2]Obračun rezultata B sektora'!$D$2:$J$51,7,0),"")</f>
        <v/>
      </c>
      <c r="C197" s="35" t="str">
        <f>VLOOKUP(B201,'[2]Obračun rezultata B sektora'!$D$2:$E$51,2,FALSE)</f>
        <v/>
      </c>
      <c r="D197" s="36" t="str">
        <f>VLOOKUP(B201,'[2]Obračun rezultata B sektora'!$D$2:$H$51,5,FALSE)</f>
        <v/>
      </c>
      <c r="E197" s="37" t="str">
        <f>IF(AND(ISNUMBER(D197)=TRUE,ISNUMBER(F197)=TRUE),VLOOKUP(B201,'[2]Obračun rezultata B sektora'!$D$2:$I$51,3,FALSE),"")</f>
        <v/>
      </c>
      <c r="F197" s="38" t="str">
        <f>VLOOKUP(B201,'[2]Obračun rezultata B sektora'!D$2:$G$51,4,FALSE)</f>
        <v/>
      </c>
      <c r="G197" s="39" t="str">
        <f>VLOOKUP(C197,'[2]Pojedinačni plasman'!$A$6:$G$155,7,FALSE)</f>
        <v/>
      </c>
      <c r="H197" s="40"/>
      <c r="I197" s="41"/>
      <c r="J197" s="33"/>
      <c r="K197" s="34"/>
      <c r="L197" s="35"/>
      <c r="M197" s="36"/>
      <c r="N197" s="37"/>
      <c r="O197" s="38"/>
      <c r="P197" s="39"/>
      <c r="Q197" s="40"/>
      <c r="R197" s="41"/>
    </row>
    <row r="198" spans="2:18" ht="15" customHeight="1" x14ac:dyDescent="0.2">
      <c r="B198" s="34" t="str">
        <f>IF(ISNUMBER(D198)=TRUE,VLOOKUP(B201,'[2]Obračun rezultata C sektora'!$D$2:$J$51,7,0),"")</f>
        <v/>
      </c>
      <c r="C198" s="35" t="str">
        <f>VLOOKUP(B201,'[2]Obračun rezultata C sektora'!$D$2:$E$51,2,FALSE)</f>
        <v/>
      </c>
      <c r="D198" s="36" t="str">
        <f>VLOOKUP(B201,'[2]Obračun rezultata C sektora'!$D$2:$H$51,5,FALSE)</f>
        <v/>
      </c>
      <c r="E198" s="37" t="str">
        <f>IF(AND(ISNUMBER(D198)=TRUE,ISNUMBER(F198)=TRUE),VLOOKUP(B201,'[2]Obračun rezultata C sektora'!$D$2:$I$51,3,FALSE),"")</f>
        <v/>
      </c>
      <c r="F198" s="38" t="str">
        <f>VLOOKUP(B201,'[2]Obračun rezultata C sektora'!D$2:$G$51,4,FALSE)</f>
        <v/>
      </c>
      <c r="G198" s="39" t="str">
        <f>VLOOKUP(C198,'[2]Pojedinačni plasman'!$A$6:$G$155,7,FALSE)</f>
        <v/>
      </c>
      <c r="H198" s="40"/>
      <c r="I198" s="41"/>
      <c r="J198" s="33"/>
      <c r="K198" s="34"/>
      <c r="L198" s="35"/>
      <c r="M198" s="36"/>
      <c r="N198" s="37"/>
      <c r="O198" s="38"/>
      <c r="P198" s="39"/>
      <c r="Q198" s="40"/>
      <c r="R198" s="41"/>
    </row>
    <row r="199" spans="2:18" ht="15" customHeight="1" x14ac:dyDescent="0.2">
      <c r="B199" s="34"/>
      <c r="C199" s="37"/>
      <c r="D199" s="36"/>
      <c r="E199" s="37"/>
      <c r="F199" s="38"/>
      <c r="G199" s="39"/>
      <c r="H199" s="40"/>
      <c r="I199" s="41"/>
      <c r="J199" s="33"/>
      <c r="K199" s="34"/>
      <c r="L199" s="37"/>
      <c r="M199" s="36"/>
      <c r="N199" s="37"/>
      <c r="O199" s="38"/>
      <c r="P199" s="39"/>
      <c r="Q199" s="40"/>
      <c r="R199" s="41"/>
    </row>
    <row r="200" spans="2:18" ht="15" customHeight="1" x14ac:dyDescent="0.2">
      <c r="B200" s="34"/>
      <c r="C200" s="37"/>
      <c r="D200" s="36"/>
      <c r="E200" s="37"/>
      <c r="F200" s="38"/>
      <c r="G200" s="39"/>
      <c r="H200" s="40"/>
      <c r="I200" s="41"/>
      <c r="J200" s="33"/>
      <c r="K200" s="34"/>
      <c r="L200" s="37"/>
      <c r="M200" s="36"/>
      <c r="N200" s="37"/>
      <c r="O200" s="38"/>
      <c r="P200" s="39"/>
      <c r="Q200" s="40"/>
      <c r="R200" s="41"/>
    </row>
    <row r="201" spans="2:18" ht="21" thickBot="1" x14ac:dyDescent="0.35">
      <c r="B201" s="42" t="str">
        <f>IF(ISNONTEXT('[2]Ekipni plasman'!$B$49)=FALSE,'[2]Ekipni plasman'!$B$49,"")</f>
        <v/>
      </c>
      <c r="C201" s="43"/>
      <c r="D201" s="44"/>
      <c r="E201" s="45" t="str">
        <f>VLOOKUP(B201,'[2]Ekipni plasman'!$B$6:$F$55,3,FALSE)</f>
        <v/>
      </c>
      <c r="F201" s="46" t="str">
        <f>VLOOKUP(B201,'[2]Ekipni plasman'!$B$6:$F$55,2,FALSE)</f>
        <v/>
      </c>
      <c r="G201" s="47"/>
      <c r="H201" s="48"/>
      <c r="I201" s="49"/>
      <c r="J201" s="8"/>
      <c r="K201" s="42"/>
      <c r="L201" s="43"/>
      <c r="M201" s="44"/>
      <c r="N201" s="52"/>
      <c r="O201" s="46"/>
      <c r="P201" s="47"/>
      <c r="Q201" s="48"/>
      <c r="R201" s="49"/>
    </row>
    <row r="202" spans="2:18" ht="12" customHeight="1" thickBot="1" x14ac:dyDescent="0.25">
      <c r="K202" s="1"/>
      <c r="M202" s="1"/>
      <c r="P202" s="1"/>
      <c r="Q202" s="4"/>
      <c r="R202" s="1"/>
    </row>
    <row r="203" spans="2:18" ht="15" customHeight="1" x14ac:dyDescent="0.2">
      <c r="B203" s="25" t="str">
        <f>IF(ISNUMBER(D203)=TRUE,VLOOKUP(B208,'[2]Obračun rezultata A sektora'!$D$2:$J$51,7,0),"")</f>
        <v/>
      </c>
      <c r="C203" s="26" t="str">
        <f>VLOOKUP(B208,'[2]Obračun rezultata A sektora'!$D$2:$E$51,2,FALSE)</f>
        <v/>
      </c>
      <c r="D203" s="27" t="str">
        <f>VLOOKUP(B208,'[2]Obračun rezultata A sektora'!$D$2:$H$51,5,FALSE)</f>
        <v/>
      </c>
      <c r="E203" s="28" t="str">
        <f>IF(AND(ISNUMBER(D203)=TRUE,ISNUMBER(F203)=TRUE),VLOOKUP(B208,'[2]Obračun rezultata A sektora'!$D$2:$I$51,3,FALSE),"")</f>
        <v/>
      </c>
      <c r="F203" s="29" t="str">
        <f>VLOOKUP(B208,'[2]Obračun rezultata A sektora'!D$2:$G$51,4,FALSE)</f>
        <v/>
      </c>
      <c r="G203" s="30" t="str">
        <f>VLOOKUP(C203,'[2]Pojedinačni plasman'!$A$6:$G$155,7,FALSE)</f>
        <v/>
      </c>
      <c r="H203" s="31" t="str">
        <f>VLOOKUP(B208,'[2]Ekipni plasman'!$B$6:$F$55,5,FALSE)</f>
        <v/>
      </c>
      <c r="I203" s="32"/>
      <c r="J203" s="33"/>
      <c r="K203" s="25"/>
      <c r="L203" s="26"/>
      <c r="M203" s="27"/>
      <c r="N203" s="28"/>
      <c r="O203" s="29"/>
      <c r="P203" s="30"/>
      <c r="Q203" s="31"/>
      <c r="R203" s="32"/>
    </row>
    <row r="204" spans="2:18" ht="15" customHeight="1" x14ac:dyDescent="0.2">
      <c r="B204" s="34" t="str">
        <f>IF(ISNUMBER(D204)=TRUE,VLOOKUP(B208,'[2]Obračun rezultata B sektora'!$D$2:$J$51,7,0),"")</f>
        <v/>
      </c>
      <c r="C204" s="35" t="str">
        <f>VLOOKUP(B208,'[2]Obračun rezultata B sektora'!$D$2:$E$51,2,FALSE)</f>
        <v/>
      </c>
      <c r="D204" s="36" t="str">
        <f>VLOOKUP(B208,'[2]Obračun rezultata B sektora'!$D$2:$H$51,5,FALSE)</f>
        <v/>
      </c>
      <c r="E204" s="37" t="str">
        <f>IF(AND(ISNUMBER(D204)=TRUE,ISNUMBER(F204)=TRUE),VLOOKUP(B208,'[2]Obračun rezultata B sektora'!$D$2:$I$51,3,FALSE),"")</f>
        <v/>
      </c>
      <c r="F204" s="38" t="str">
        <f>VLOOKUP(B208,'[2]Obračun rezultata B sektora'!D$2:$G$51,4,FALSE)</f>
        <v/>
      </c>
      <c r="G204" s="39" t="str">
        <f>VLOOKUP(C204,'[2]Pojedinačni plasman'!$A$6:$G$155,7,FALSE)</f>
        <v/>
      </c>
      <c r="H204" s="40"/>
      <c r="I204" s="41"/>
      <c r="J204" s="33"/>
      <c r="K204" s="34"/>
      <c r="L204" s="35"/>
      <c r="M204" s="36"/>
      <c r="N204" s="37"/>
      <c r="O204" s="38"/>
      <c r="P204" s="39"/>
      <c r="Q204" s="40"/>
      <c r="R204" s="41"/>
    </row>
    <row r="205" spans="2:18" ht="15" customHeight="1" x14ac:dyDescent="0.2">
      <c r="B205" s="34" t="str">
        <f>IF(ISNUMBER(D205)=TRUE,VLOOKUP(B208,'[2]Obračun rezultata C sektora'!$D$2:$J$51,7,0),"")</f>
        <v/>
      </c>
      <c r="C205" s="35" t="str">
        <f>VLOOKUP(B208,'[2]Obračun rezultata C sektora'!$D$2:$E$51,2,FALSE)</f>
        <v/>
      </c>
      <c r="D205" s="36" t="str">
        <f>VLOOKUP(B208,'[2]Obračun rezultata C sektora'!$D$2:$H$51,5,FALSE)</f>
        <v/>
      </c>
      <c r="E205" s="37" t="str">
        <f>IF(AND(ISNUMBER(D205)=TRUE,ISNUMBER(F205)=TRUE),VLOOKUP(B208,'[2]Obračun rezultata C sektora'!$D$2:$I$51,3,FALSE),"")</f>
        <v/>
      </c>
      <c r="F205" s="38" t="str">
        <f>VLOOKUP(B208,'[2]Obračun rezultata C sektora'!D$2:$G$51,4,FALSE)</f>
        <v/>
      </c>
      <c r="G205" s="39" t="str">
        <f>VLOOKUP(C205,'[2]Pojedinačni plasman'!$A$6:$G$155,7,FALSE)</f>
        <v/>
      </c>
      <c r="H205" s="40"/>
      <c r="I205" s="41"/>
      <c r="J205" s="33"/>
      <c r="K205" s="34"/>
      <c r="L205" s="35"/>
      <c r="M205" s="36"/>
      <c r="N205" s="37"/>
      <c r="O205" s="38"/>
      <c r="P205" s="39"/>
      <c r="Q205" s="40"/>
      <c r="R205" s="41"/>
    </row>
    <row r="206" spans="2:18" ht="15" customHeight="1" x14ac:dyDescent="0.2">
      <c r="B206" s="34"/>
      <c r="C206" s="37"/>
      <c r="D206" s="36"/>
      <c r="E206" s="37"/>
      <c r="F206" s="38"/>
      <c r="G206" s="39"/>
      <c r="H206" s="40"/>
      <c r="I206" s="41"/>
      <c r="J206" s="33"/>
      <c r="K206" s="34"/>
      <c r="L206" s="37"/>
      <c r="M206" s="36"/>
      <c r="N206" s="37"/>
      <c r="O206" s="38"/>
      <c r="P206" s="39"/>
      <c r="Q206" s="40"/>
      <c r="R206" s="41"/>
    </row>
    <row r="207" spans="2:18" ht="15" customHeight="1" x14ac:dyDescent="0.2">
      <c r="B207" s="34"/>
      <c r="C207" s="37"/>
      <c r="D207" s="36"/>
      <c r="E207" s="37"/>
      <c r="F207" s="38"/>
      <c r="G207" s="39"/>
      <c r="H207" s="40"/>
      <c r="I207" s="41"/>
      <c r="J207" s="33"/>
      <c r="K207" s="34"/>
      <c r="L207" s="37"/>
      <c r="M207" s="36"/>
      <c r="N207" s="37"/>
      <c r="O207" s="38"/>
      <c r="P207" s="39"/>
      <c r="Q207" s="40"/>
      <c r="R207" s="41"/>
    </row>
    <row r="208" spans="2:18" ht="21" thickBot="1" x14ac:dyDescent="0.35">
      <c r="B208" s="42" t="str">
        <f>IF(ISNONTEXT('[2]Ekipni plasman'!$B$50)=FALSE,'[2]Ekipni plasman'!$B$50,"")</f>
        <v/>
      </c>
      <c r="C208" s="43"/>
      <c r="D208" s="44"/>
      <c r="E208" s="45" t="str">
        <f>VLOOKUP(B208,'[2]Ekipni plasman'!$B$6:$F$55,3,FALSE)</f>
        <v/>
      </c>
      <c r="F208" s="46" t="str">
        <f>VLOOKUP(B208,'[2]Ekipni plasman'!$B$6:$F$55,2,FALSE)</f>
        <v/>
      </c>
      <c r="G208" s="47"/>
      <c r="H208" s="48"/>
      <c r="I208" s="49"/>
      <c r="J208" s="8"/>
      <c r="K208" s="42"/>
      <c r="L208" s="43"/>
      <c r="M208" s="44"/>
      <c r="N208" s="52"/>
      <c r="O208" s="46"/>
      <c r="P208" s="47"/>
      <c r="Q208" s="48"/>
      <c r="R208" s="49"/>
    </row>
    <row r="209" spans="2:18" ht="12" customHeight="1" thickBot="1" x14ac:dyDescent="0.25"/>
    <row r="210" spans="2:18" ht="15" customHeight="1" x14ac:dyDescent="0.2">
      <c r="B210" s="25" t="str">
        <f>IF(ISNUMBER(D210)=TRUE,VLOOKUP(B215,'[2]Obračun rezultata A sektora'!$D$2:$J$51,7,0),"")</f>
        <v/>
      </c>
      <c r="C210" s="26" t="str">
        <f>VLOOKUP(B215,'[2]Obračun rezultata A sektora'!$D$2:$E$51,2,FALSE)</f>
        <v/>
      </c>
      <c r="D210" s="27" t="str">
        <f>VLOOKUP(B215,'[2]Obračun rezultata A sektora'!$D$2:$H$51,5,FALSE)</f>
        <v/>
      </c>
      <c r="E210" s="28" t="str">
        <f>IF(AND(ISNUMBER(D210)=TRUE,ISNUMBER(F210)=TRUE),VLOOKUP(B215,'[2]Obračun rezultata A sektora'!$D$2:$I$51,3,FALSE),"")</f>
        <v/>
      </c>
      <c r="F210" s="29" t="str">
        <f>VLOOKUP(B215,'[2]Obračun rezultata A sektora'!$D$2:G$51,4,FALSE)</f>
        <v/>
      </c>
      <c r="G210" s="30" t="str">
        <f>VLOOKUP(C210,'[2]Pojedinačni plasman'!$A$6:$G$155,7,FALSE)</f>
        <v/>
      </c>
      <c r="H210" s="31" t="str">
        <f>VLOOKUP(B215,'[2]Ekipni plasman'!$B$6:$F$55,5,FALSE)</f>
        <v/>
      </c>
      <c r="I210" s="32"/>
      <c r="J210" s="33"/>
      <c r="K210" s="25"/>
      <c r="L210" s="26"/>
      <c r="M210" s="27"/>
      <c r="N210" s="28"/>
      <c r="O210" s="29"/>
      <c r="P210" s="30"/>
      <c r="Q210" s="31"/>
      <c r="R210" s="32"/>
    </row>
    <row r="211" spans="2:18" ht="15" customHeight="1" x14ac:dyDescent="0.2">
      <c r="B211" s="34" t="str">
        <f>IF(ISNUMBER(D211)=TRUE,VLOOKUP(B215,'[2]Obračun rezultata B sektora'!$D$2:$J$51,7,0),"")</f>
        <v/>
      </c>
      <c r="C211" s="35" t="str">
        <f>VLOOKUP(B215,'[2]Obračun rezultata B sektora'!$D$2:$E$51,2,FALSE)</f>
        <v/>
      </c>
      <c r="D211" s="36" t="str">
        <f>VLOOKUP(B215,'[2]Obračun rezultata B sektora'!$D$2:$H$51,5,FALSE)</f>
        <v/>
      </c>
      <c r="E211" s="37" t="str">
        <f>IF(AND(ISNUMBER(D211)=TRUE,ISNUMBER(F211)=TRUE),VLOOKUP(B215,'[2]Obračun rezultata B sektora'!$D$2:$I$51,3,FALSE),"")</f>
        <v/>
      </c>
      <c r="F211" s="38" t="str">
        <f>VLOOKUP(B215,'[2]Obračun rezultata B sektora'!$D$2:G$51,4,FALSE)</f>
        <v/>
      </c>
      <c r="G211" s="39" t="str">
        <f>VLOOKUP(C211,'[2]Pojedinačni plasman'!$A$6:$G$155,7,FALSE)</f>
        <v/>
      </c>
      <c r="H211" s="40"/>
      <c r="I211" s="41"/>
      <c r="J211" s="33"/>
      <c r="K211" s="34"/>
      <c r="L211" s="35"/>
      <c r="M211" s="36"/>
      <c r="N211" s="37"/>
      <c r="O211" s="38"/>
      <c r="P211" s="39"/>
      <c r="Q211" s="40"/>
      <c r="R211" s="41"/>
    </row>
    <row r="212" spans="2:18" ht="15" customHeight="1" x14ac:dyDescent="0.2">
      <c r="B212" s="34" t="str">
        <f>IF(ISNUMBER(D212)=TRUE,VLOOKUP(B215,'[2]Obračun rezultata C sektora'!$D$2:$J$51,7,0),"")</f>
        <v/>
      </c>
      <c r="C212" s="35" t="str">
        <f>VLOOKUP(B215,'[2]Obračun rezultata C sektora'!$D$2:$E$51,2,FALSE)</f>
        <v/>
      </c>
      <c r="D212" s="36" t="str">
        <f>VLOOKUP(B215,'[2]Obračun rezultata C sektora'!$D$2:$H$51,5,FALSE)</f>
        <v/>
      </c>
      <c r="E212" s="37" t="str">
        <f>IF(AND(ISNUMBER(D212)=TRUE,ISNUMBER(F212)=TRUE),VLOOKUP(B215,'[2]Obračun rezultata C sektora'!$D$2:$I$51,3,FALSE),"")</f>
        <v/>
      </c>
      <c r="F212" s="38" t="str">
        <f>VLOOKUP(B215,'[2]Obračun rezultata C sektora'!$D$2:G$51,4,FALSE)</f>
        <v/>
      </c>
      <c r="G212" s="39" t="str">
        <f>VLOOKUP(C212,'[2]Pojedinačni plasman'!$A$6:$G$155,7,FALSE)</f>
        <v/>
      </c>
      <c r="H212" s="40"/>
      <c r="I212" s="41"/>
      <c r="J212" s="33"/>
      <c r="K212" s="34"/>
      <c r="L212" s="35"/>
      <c r="M212" s="36"/>
      <c r="N212" s="37"/>
      <c r="O212" s="38"/>
      <c r="P212" s="39"/>
      <c r="Q212" s="40"/>
      <c r="R212" s="41"/>
    </row>
    <row r="213" spans="2:18" ht="15" customHeight="1" x14ac:dyDescent="0.2">
      <c r="B213" s="34"/>
      <c r="C213" s="37"/>
      <c r="D213" s="36"/>
      <c r="E213" s="37"/>
      <c r="F213" s="38"/>
      <c r="G213" s="36"/>
      <c r="H213" s="40"/>
      <c r="I213" s="41"/>
      <c r="J213" s="33"/>
      <c r="K213" s="34"/>
      <c r="L213" s="37"/>
      <c r="M213" s="36"/>
      <c r="N213" s="37"/>
      <c r="O213" s="38"/>
      <c r="P213" s="36"/>
      <c r="Q213" s="40"/>
      <c r="R213" s="41"/>
    </row>
    <row r="214" spans="2:18" ht="15" customHeight="1" x14ac:dyDescent="0.2">
      <c r="B214" s="34"/>
      <c r="C214" s="37"/>
      <c r="D214" s="36"/>
      <c r="E214" s="37"/>
      <c r="F214" s="38"/>
      <c r="G214" s="36"/>
      <c r="H214" s="40"/>
      <c r="I214" s="41"/>
      <c r="J214" s="33"/>
      <c r="K214" s="34"/>
      <c r="L214" s="37"/>
      <c r="M214" s="36"/>
      <c r="N214" s="37"/>
      <c r="O214" s="38"/>
      <c r="P214" s="36"/>
      <c r="Q214" s="40"/>
      <c r="R214" s="41"/>
    </row>
    <row r="215" spans="2:18" ht="21" thickBot="1" x14ac:dyDescent="0.35">
      <c r="B215" s="42" t="str">
        <f>IF(ISNONTEXT('[2]Ekipni plasman'!$B$51)=FALSE,'[2]Ekipni plasman'!$B$51,"")</f>
        <v/>
      </c>
      <c r="C215" s="43"/>
      <c r="D215" s="44"/>
      <c r="E215" s="45" t="str">
        <f>VLOOKUP(B215,'[2]Ekipni plasman'!$B$6:$F$55,3,FALSE)</f>
        <v/>
      </c>
      <c r="F215" s="46" t="str">
        <f>VLOOKUP(B215,'[2]Ekipni plasman'!$B$6:$F$55,2,FALSE)</f>
        <v/>
      </c>
      <c r="G215" s="47"/>
      <c r="H215" s="48"/>
      <c r="I215" s="49"/>
      <c r="J215" s="8"/>
      <c r="K215" s="42"/>
      <c r="L215" s="43"/>
      <c r="M215" s="44"/>
      <c r="N215" s="52"/>
      <c r="O215" s="46"/>
      <c r="P215" s="47"/>
      <c r="Q215" s="48"/>
      <c r="R215" s="49"/>
    </row>
    <row r="216" spans="2:18" ht="12" customHeight="1" thickBot="1" x14ac:dyDescent="0.25">
      <c r="B216" s="2"/>
      <c r="D216" s="2"/>
      <c r="G216" s="2"/>
      <c r="H216" s="6"/>
      <c r="I216" s="2"/>
    </row>
    <row r="217" spans="2:18" ht="15" customHeight="1" x14ac:dyDescent="0.2">
      <c r="B217" s="25" t="str">
        <f>IF(ISNUMBER(D217)=TRUE,VLOOKUP(B222,'[2]Obračun rezultata A sektora'!$D$2:$J$51,7,0),"")</f>
        <v/>
      </c>
      <c r="C217" s="26" t="str">
        <f>VLOOKUP(B222,'[2]Obračun rezultata A sektora'!$D$2:$E$51,2,FALSE)</f>
        <v/>
      </c>
      <c r="D217" s="27" t="str">
        <f>VLOOKUP(B222,'[2]Obračun rezultata A sektora'!$D$2:$H$51,5,FALSE)</f>
        <v/>
      </c>
      <c r="E217" s="28" t="str">
        <f>IF(AND(ISNUMBER(D217)=TRUE,ISNUMBER(F217)=TRUE),VLOOKUP(B222,'[2]Obračun rezultata A sektora'!$D$2:$I$51,3,FALSE),"")</f>
        <v/>
      </c>
      <c r="F217" s="29" t="str">
        <f>VLOOKUP(B222,'[2]Obračun rezultata A sektora'!$D$2:G$51,4,FALSE)</f>
        <v/>
      </c>
      <c r="G217" s="30" t="str">
        <f>VLOOKUP(C217,'[2]Pojedinačni plasman'!$A$6:$G$155,7,FALSE)</f>
        <v/>
      </c>
      <c r="H217" s="31" t="str">
        <f>VLOOKUP(B222,'[2]Ekipni plasman'!$B$6:$F$55,5,FALSE)</f>
        <v/>
      </c>
      <c r="I217" s="32"/>
      <c r="J217" s="33"/>
      <c r="K217" s="25"/>
      <c r="L217" s="26"/>
      <c r="M217" s="27"/>
      <c r="N217" s="28"/>
      <c r="O217" s="29"/>
      <c r="P217" s="30"/>
      <c r="Q217" s="31"/>
      <c r="R217" s="32"/>
    </row>
    <row r="218" spans="2:18" ht="15" customHeight="1" x14ac:dyDescent="0.2">
      <c r="B218" s="34" t="str">
        <f>IF(ISNUMBER(D218)=TRUE,VLOOKUP(B222,'[2]Obračun rezultata B sektora'!$D$2:$J$51,7,0),"")</f>
        <v/>
      </c>
      <c r="C218" s="35" t="str">
        <f>VLOOKUP(B222,'[2]Obračun rezultata B sektora'!$D$2:$E$51,2,FALSE)</f>
        <v/>
      </c>
      <c r="D218" s="36" t="str">
        <f>VLOOKUP(B222,'[2]Obračun rezultata B sektora'!$D$2:$H$51,5,FALSE)</f>
        <v/>
      </c>
      <c r="E218" s="37" t="str">
        <f>IF(AND(ISNUMBER(D218)=TRUE,ISNUMBER(F218)=TRUE),VLOOKUP(B222,'[2]Obračun rezultata B sektora'!$D$2:$I$51,3,FALSE),"")</f>
        <v/>
      </c>
      <c r="F218" s="38" t="str">
        <f>VLOOKUP(B222,'[2]Obračun rezultata B sektora'!$D$2:G$51,4,FALSE)</f>
        <v/>
      </c>
      <c r="G218" s="39" t="str">
        <f>VLOOKUP(C218,'[2]Pojedinačni plasman'!$A$6:$G$155,7,FALSE)</f>
        <v/>
      </c>
      <c r="H218" s="40"/>
      <c r="I218" s="41"/>
      <c r="J218" s="33"/>
      <c r="K218" s="34"/>
      <c r="L218" s="35"/>
      <c r="M218" s="36"/>
      <c r="N218" s="37"/>
      <c r="O218" s="38"/>
      <c r="P218" s="39"/>
      <c r="Q218" s="40"/>
      <c r="R218" s="41"/>
    </row>
    <row r="219" spans="2:18" ht="15" customHeight="1" x14ac:dyDescent="0.2">
      <c r="B219" s="34" t="str">
        <f>IF(ISNUMBER(D219)=TRUE,VLOOKUP(B222,'[2]Obračun rezultata C sektora'!$D$2:$J$51,7,0),"")</f>
        <v/>
      </c>
      <c r="C219" s="35" t="str">
        <f>VLOOKUP(B222,'[2]Obračun rezultata C sektora'!$D$2:$E$51,2,FALSE)</f>
        <v/>
      </c>
      <c r="D219" s="36" t="str">
        <f>VLOOKUP(B222,'[2]Obračun rezultata C sektora'!$D$2:$H$51,5,FALSE)</f>
        <v/>
      </c>
      <c r="E219" s="37" t="str">
        <f>IF(AND(ISNUMBER(D219)=TRUE,ISNUMBER(F219)=TRUE),VLOOKUP(B222,'[2]Obračun rezultata C sektora'!$D$2:$I$51,3,FALSE),"")</f>
        <v/>
      </c>
      <c r="F219" s="38" t="str">
        <f>VLOOKUP(B222,'[2]Obračun rezultata C sektora'!$D$2:G$51,4,FALSE)</f>
        <v/>
      </c>
      <c r="G219" s="39" t="str">
        <f>VLOOKUP(C219,'[2]Pojedinačni plasman'!$A$6:$G$155,7,FALSE)</f>
        <v/>
      </c>
      <c r="H219" s="40"/>
      <c r="I219" s="41"/>
      <c r="J219" s="33"/>
      <c r="K219" s="34"/>
      <c r="L219" s="35"/>
      <c r="M219" s="36"/>
      <c r="N219" s="37"/>
      <c r="O219" s="38"/>
      <c r="P219" s="39"/>
      <c r="Q219" s="40"/>
      <c r="R219" s="41"/>
    </row>
    <row r="220" spans="2:18" ht="15" customHeight="1" x14ac:dyDescent="0.2">
      <c r="B220" s="34"/>
      <c r="C220" s="37"/>
      <c r="D220" s="36"/>
      <c r="E220" s="37"/>
      <c r="F220" s="38"/>
      <c r="G220" s="36"/>
      <c r="H220" s="40"/>
      <c r="I220" s="41"/>
      <c r="J220" s="33"/>
      <c r="K220" s="34"/>
      <c r="L220" s="37"/>
      <c r="M220" s="36"/>
      <c r="N220" s="37"/>
      <c r="O220" s="38"/>
      <c r="P220" s="36"/>
      <c r="Q220" s="40"/>
      <c r="R220" s="41"/>
    </row>
    <row r="221" spans="2:18" ht="15" customHeight="1" x14ac:dyDescent="0.2">
      <c r="B221" s="34"/>
      <c r="C221" s="37"/>
      <c r="D221" s="36"/>
      <c r="E221" s="37"/>
      <c r="F221" s="38"/>
      <c r="G221" s="36"/>
      <c r="H221" s="40"/>
      <c r="I221" s="41"/>
      <c r="J221" s="33"/>
      <c r="K221" s="34"/>
      <c r="L221" s="37"/>
      <c r="M221" s="36"/>
      <c r="N221" s="37"/>
      <c r="O221" s="38"/>
      <c r="P221" s="36"/>
      <c r="Q221" s="40"/>
      <c r="R221" s="41"/>
    </row>
    <row r="222" spans="2:18" ht="21" thickBot="1" x14ac:dyDescent="0.35">
      <c r="B222" s="42" t="str">
        <f>IF(ISNONTEXT('[2]Ekipni plasman'!$B$52)=FALSE,'[2]Ekipni plasman'!$B$52,"")</f>
        <v/>
      </c>
      <c r="C222" s="43"/>
      <c r="D222" s="44"/>
      <c r="E222" s="45" t="str">
        <f>VLOOKUP(B222,'[2]Ekipni plasman'!$B$6:$F$55,3,FALSE)</f>
        <v/>
      </c>
      <c r="F222" s="46" t="str">
        <f>VLOOKUP(B222,'[2]Ekipni plasman'!$B$6:$F$55,2,FALSE)</f>
        <v/>
      </c>
      <c r="G222" s="47"/>
      <c r="H222" s="48"/>
      <c r="I222" s="49"/>
      <c r="J222" s="8"/>
      <c r="K222" s="42"/>
      <c r="L222" s="43"/>
      <c r="M222" s="44"/>
      <c r="N222" s="52"/>
      <c r="O222" s="46"/>
      <c r="P222" s="47"/>
      <c r="Q222" s="48"/>
      <c r="R222" s="49"/>
    </row>
    <row r="223" spans="2:18" ht="12" customHeight="1" thickBot="1" x14ac:dyDescent="0.25">
      <c r="B223" s="2"/>
      <c r="D223" s="2"/>
      <c r="G223" s="2"/>
      <c r="H223" s="6"/>
      <c r="I223" s="2"/>
    </row>
    <row r="224" spans="2:18" ht="15" customHeight="1" x14ac:dyDescent="0.2">
      <c r="B224" s="25" t="str">
        <f>IF(ISNUMBER(D224)=TRUE,VLOOKUP(B229,'[2]Obračun rezultata A sektora'!$D$2:$J$51,7,0),"")</f>
        <v/>
      </c>
      <c r="C224" s="26" t="str">
        <f>VLOOKUP(B229,'[2]Obračun rezultata A sektora'!$D$2:$E$51,2,FALSE)</f>
        <v/>
      </c>
      <c r="D224" s="27" t="str">
        <f>VLOOKUP(B229,'[2]Obračun rezultata A sektora'!$D$2:$H$51,5,FALSE)</f>
        <v/>
      </c>
      <c r="E224" s="28" t="str">
        <f>IF(AND(ISNUMBER(D224)=TRUE,ISNUMBER(F224)=TRUE),VLOOKUP(B229,'[2]Obračun rezultata A sektora'!$D$2:$I$51,3,FALSE),"")</f>
        <v/>
      </c>
      <c r="F224" s="29" t="str">
        <f>VLOOKUP(B229,'[2]Obračun rezultata A sektora'!$D$2:G$51,4,FALSE)</f>
        <v/>
      </c>
      <c r="G224" s="30" t="str">
        <f>VLOOKUP(C224,'[2]Pojedinačni plasman'!$A$6:$G$155,7,FALSE)</f>
        <v/>
      </c>
      <c r="H224" s="31" t="str">
        <f>VLOOKUP(B229,'[2]Ekipni plasman'!$B$6:$F$55,5,FALSE)</f>
        <v/>
      </c>
      <c r="I224" s="32"/>
      <c r="J224" s="33"/>
      <c r="K224" s="25"/>
      <c r="L224" s="26"/>
      <c r="M224" s="27"/>
      <c r="N224" s="28"/>
      <c r="O224" s="29"/>
      <c r="P224" s="30"/>
      <c r="Q224" s="31"/>
      <c r="R224" s="32"/>
    </row>
    <row r="225" spans="2:18" ht="15" customHeight="1" x14ac:dyDescent="0.2">
      <c r="B225" s="34" t="str">
        <f>IF(ISNUMBER(D225)=TRUE,VLOOKUP(B229,'[2]Obračun rezultata B sektora'!$D$2:$J$51,7,0),"")</f>
        <v/>
      </c>
      <c r="C225" s="35" t="str">
        <f>VLOOKUP(B229,'[2]Obračun rezultata B sektora'!$D$2:$E$51,2,FALSE)</f>
        <v/>
      </c>
      <c r="D225" s="36" t="str">
        <f>VLOOKUP(B229,'[2]Obračun rezultata B sektora'!$D$2:$H$51,5,FALSE)</f>
        <v/>
      </c>
      <c r="E225" s="37" t="str">
        <f>IF(AND(ISNUMBER(D225)=TRUE,ISNUMBER(F225)=TRUE),VLOOKUP(B229,'[2]Obračun rezultata B sektora'!$D$2:$I$51,3,FALSE),"")</f>
        <v/>
      </c>
      <c r="F225" s="38" t="str">
        <f>VLOOKUP(B229,'[2]Obračun rezultata B sektora'!$D$2:G$51,4,FALSE)</f>
        <v/>
      </c>
      <c r="G225" s="39" t="str">
        <f>VLOOKUP(C225,'[2]Pojedinačni plasman'!$A$6:$G$155,7,FALSE)</f>
        <v/>
      </c>
      <c r="H225" s="40"/>
      <c r="I225" s="41"/>
      <c r="J225" s="33"/>
      <c r="K225" s="34"/>
      <c r="L225" s="35"/>
      <c r="M225" s="36"/>
      <c r="N225" s="37"/>
      <c r="O225" s="38"/>
      <c r="P225" s="39"/>
      <c r="Q225" s="40"/>
      <c r="R225" s="41"/>
    </row>
    <row r="226" spans="2:18" ht="15" customHeight="1" x14ac:dyDescent="0.2">
      <c r="B226" s="34" t="str">
        <f>IF(ISNUMBER(D226)=TRUE,VLOOKUP(B229,'[2]Obračun rezultata C sektora'!$D$2:$J$51,7,0),"")</f>
        <v/>
      </c>
      <c r="C226" s="35" t="str">
        <f>VLOOKUP(B229,'[2]Obračun rezultata C sektora'!$D$2:$E$51,2,FALSE)</f>
        <v/>
      </c>
      <c r="D226" s="36" t="str">
        <f>VLOOKUP(B229,'[2]Obračun rezultata C sektora'!$D$2:$H$51,5,FALSE)</f>
        <v/>
      </c>
      <c r="E226" s="37" t="str">
        <f>IF(AND(ISNUMBER(D226)=TRUE,ISNUMBER(F226)=TRUE),VLOOKUP(B229,'[2]Obračun rezultata C sektora'!$D$2:$I$51,3,FALSE),"")</f>
        <v/>
      </c>
      <c r="F226" s="38" t="str">
        <f>VLOOKUP(B229,'[2]Obračun rezultata C sektora'!$D$2:G$51,4,FALSE)</f>
        <v/>
      </c>
      <c r="G226" s="39" t="str">
        <f>VLOOKUP(C226,'[2]Pojedinačni plasman'!$A$6:$G$155,7,FALSE)</f>
        <v/>
      </c>
      <c r="H226" s="40"/>
      <c r="I226" s="41"/>
      <c r="J226" s="33"/>
      <c r="K226" s="34"/>
      <c r="L226" s="35"/>
      <c r="M226" s="36"/>
      <c r="N226" s="37"/>
      <c r="O226" s="38"/>
      <c r="P226" s="39"/>
      <c r="Q226" s="40"/>
      <c r="R226" s="41"/>
    </row>
    <row r="227" spans="2:18" ht="15" customHeight="1" x14ac:dyDescent="0.2">
      <c r="B227" s="34"/>
      <c r="C227" s="37"/>
      <c r="D227" s="36"/>
      <c r="E227" s="37"/>
      <c r="F227" s="38"/>
      <c r="G227" s="36"/>
      <c r="H227" s="40"/>
      <c r="I227" s="41"/>
      <c r="J227" s="33"/>
      <c r="K227" s="34"/>
      <c r="L227" s="37"/>
      <c r="M227" s="36"/>
      <c r="N227" s="37"/>
      <c r="O227" s="38"/>
      <c r="P227" s="36"/>
      <c r="Q227" s="40"/>
      <c r="R227" s="41"/>
    </row>
    <row r="228" spans="2:18" ht="15" customHeight="1" x14ac:dyDescent="0.2">
      <c r="B228" s="34"/>
      <c r="C228" s="37"/>
      <c r="D228" s="36"/>
      <c r="E228" s="37"/>
      <c r="F228" s="38"/>
      <c r="G228" s="36"/>
      <c r="H228" s="40"/>
      <c r="I228" s="41"/>
      <c r="J228" s="33"/>
      <c r="K228" s="34"/>
      <c r="L228" s="37"/>
      <c r="M228" s="36"/>
      <c r="N228" s="37"/>
      <c r="O228" s="38"/>
      <c r="P228" s="36"/>
      <c r="Q228" s="40"/>
      <c r="R228" s="41"/>
    </row>
    <row r="229" spans="2:18" ht="21" thickBot="1" x14ac:dyDescent="0.35">
      <c r="B229" s="42" t="str">
        <f>IF(ISNONTEXT('[2]Ekipni plasman'!$B$53)=FALSE,'[2]Ekipni plasman'!$B$53,"")</f>
        <v/>
      </c>
      <c r="C229" s="43"/>
      <c r="D229" s="44"/>
      <c r="E229" s="45" t="str">
        <f>VLOOKUP(B229,'[2]Ekipni plasman'!$B$6:$F$55,3,FALSE)</f>
        <v/>
      </c>
      <c r="F229" s="46" t="str">
        <f>VLOOKUP(B229,'[2]Ekipni plasman'!$B$6:$F$55,2,FALSE)</f>
        <v/>
      </c>
      <c r="G229" s="47"/>
      <c r="H229" s="48"/>
      <c r="I229" s="49"/>
      <c r="J229" s="8"/>
      <c r="K229" s="42"/>
      <c r="L229" s="43"/>
      <c r="M229" s="44"/>
      <c r="N229" s="52"/>
      <c r="O229" s="46"/>
      <c r="P229" s="47"/>
      <c r="Q229" s="48"/>
      <c r="R229" s="49"/>
    </row>
    <row r="230" spans="2:18" ht="12" customHeight="1" thickBot="1" x14ac:dyDescent="0.25">
      <c r="B230" s="2"/>
      <c r="D230" s="2"/>
      <c r="G230" s="2"/>
      <c r="H230" s="6"/>
      <c r="I230" s="2"/>
    </row>
    <row r="231" spans="2:18" ht="15" customHeight="1" x14ac:dyDescent="0.2">
      <c r="B231" s="25" t="str">
        <f>IF(ISNUMBER(D231)=TRUE,VLOOKUP(B236,'[2]Obračun rezultata A sektora'!$D$2:$J$51,7,0),"")</f>
        <v/>
      </c>
      <c r="C231" s="26" t="str">
        <f>VLOOKUP(B236,'[2]Obračun rezultata A sektora'!$D$2:$E$51,2,FALSE)</f>
        <v/>
      </c>
      <c r="D231" s="27" t="str">
        <f>VLOOKUP(B236,'[2]Obračun rezultata A sektora'!$D$2:$H$51,5,FALSE)</f>
        <v/>
      </c>
      <c r="E231" s="28" t="str">
        <f>IF(AND(ISNUMBER(D231)=TRUE,ISNUMBER(F231)=TRUE),VLOOKUP(B236,'[2]Obračun rezultata A sektora'!$D$2:$I$51,3,FALSE),"")</f>
        <v/>
      </c>
      <c r="F231" s="29" t="str">
        <f>VLOOKUP(B236,'[2]Obračun rezultata A sektora'!$D$2:G$51,4,FALSE)</f>
        <v/>
      </c>
      <c r="G231" s="30" t="str">
        <f>VLOOKUP(C231,'[2]Pojedinačni plasman'!$A$6:$G$155,7,FALSE)</f>
        <v/>
      </c>
      <c r="H231" s="31" t="str">
        <f>VLOOKUP(B236,'[2]Ekipni plasman'!$B$6:$F$55,5,FALSE)</f>
        <v/>
      </c>
      <c r="I231" s="32"/>
      <c r="J231" s="33"/>
      <c r="K231" s="25"/>
      <c r="L231" s="26"/>
      <c r="M231" s="27"/>
      <c r="N231" s="28"/>
      <c r="O231" s="29"/>
      <c r="P231" s="30"/>
      <c r="Q231" s="31"/>
      <c r="R231" s="32"/>
    </row>
    <row r="232" spans="2:18" ht="15" customHeight="1" x14ac:dyDescent="0.2">
      <c r="B232" s="34" t="str">
        <f>IF(ISNUMBER(D232)=TRUE,VLOOKUP(B236,'[2]Obračun rezultata B sektora'!$D$2:$J$51,7,0),"")</f>
        <v/>
      </c>
      <c r="C232" s="35" t="str">
        <f>VLOOKUP(B236,'[2]Obračun rezultata B sektora'!$D$2:$E$51,2,FALSE)</f>
        <v/>
      </c>
      <c r="D232" s="36" t="str">
        <f>VLOOKUP(B236,'[2]Obračun rezultata B sektora'!$D$2:$H$51,5,FALSE)</f>
        <v/>
      </c>
      <c r="E232" s="37" t="str">
        <f>IF(AND(ISNUMBER(D232)=TRUE,ISNUMBER(F232)=TRUE),VLOOKUP(B236,'[2]Obračun rezultata B sektora'!$D$2:$I$51,3,FALSE),"")</f>
        <v/>
      </c>
      <c r="F232" s="38" t="str">
        <f>VLOOKUP(B236,'[2]Obračun rezultata B sektora'!$D$2:G$51,4,FALSE)</f>
        <v/>
      </c>
      <c r="G232" s="39" t="str">
        <f>VLOOKUP(C232,'[2]Pojedinačni plasman'!$A$6:$G$155,7,FALSE)</f>
        <v/>
      </c>
      <c r="H232" s="40"/>
      <c r="I232" s="41"/>
      <c r="J232" s="33"/>
      <c r="K232" s="34"/>
      <c r="L232" s="35"/>
      <c r="M232" s="36"/>
      <c r="N232" s="37"/>
      <c r="O232" s="38"/>
      <c r="P232" s="39"/>
      <c r="Q232" s="40"/>
      <c r="R232" s="41"/>
    </row>
    <row r="233" spans="2:18" ht="15" customHeight="1" x14ac:dyDescent="0.2">
      <c r="B233" s="34" t="str">
        <f>IF(ISNUMBER(D233)=TRUE,VLOOKUP(B236,'[2]Obračun rezultata C sektora'!$D$2:$J$51,7,0),"")</f>
        <v/>
      </c>
      <c r="C233" s="35" t="str">
        <f>VLOOKUP(B236,'[2]Obračun rezultata C sektora'!$D$2:$E$51,2,FALSE)</f>
        <v/>
      </c>
      <c r="D233" s="36" t="str">
        <f>VLOOKUP(B236,'[2]Obračun rezultata C sektora'!$D$2:$H$51,5,FALSE)</f>
        <v/>
      </c>
      <c r="E233" s="37" t="str">
        <f>IF(AND(ISNUMBER(D233)=TRUE,ISNUMBER(F233)=TRUE),VLOOKUP(B236,'[2]Obračun rezultata C sektora'!$D$2:$I$51,3,FALSE),"")</f>
        <v/>
      </c>
      <c r="F233" s="38" t="str">
        <f>VLOOKUP(B236,'[2]Obračun rezultata C sektora'!$D$2:G$51,4,FALSE)</f>
        <v/>
      </c>
      <c r="G233" s="39" t="str">
        <f>VLOOKUP(C233,'[2]Pojedinačni plasman'!$A$6:$G$155,7,FALSE)</f>
        <v/>
      </c>
      <c r="H233" s="40"/>
      <c r="I233" s="41"/>
      <c r="J233" s="33"/>
      <c r="K233" s="34"/>
      <c r="L233" s="35"/>
      <c r="M233" s="36"/>
      <c r="N233" s="37"/>
      <c r="O233" s="38"/>
      <c r="P233" s="39"/>
      <c r="Q233" s="40"/>
      <c r="R233" s="41"/>
    </row>
    <row r="234" spans="2:18" ht="15" customHeight="1" x14ac:dyDescent="0.2">
      <c r="B234" s="34"/>
      <c r="C234" s="37"/>
      <c r="D234" s="36"/>
      <c r="E234" s="37"/>
      <c r="F234" s="38"/>
      <c r="G234" s="36"/>
      <c r="H234" s="40"/>
      <c r="I234" s="41"/>
      <c r="J234" s="33"/>
      <c r="K234" s="34"/>
      <c r="L234" s="37"/>
      <c r="M234" s="36"/>
      <c r="N234" s="37"/>
      <c r="O234" s="38"/>
      <c r="P234" s="36"/>
      <c r="Q234" s="40"/>
      <c r="R234" s="41"/>
    </row>
    <row r="235" spans="2:18" ht="15" customHeight="1" x14ac:dyDescent="0.2">
      <c r="B235" s="34"/>
      <c r="C235" s="37"/>
      <c r="D235" s="36"/>
      <c r="E235" s="37"/>
      <c r="F235" s="38"/>
      <c r="G235" s="36"/>
      <c r="H235" s="40"/>
      <c r="I235" s="41"/>
      <c r="J235" s="33"/>
      <c r="K235" s="34"/>
      <c r="L235" s="37"/>
      <c r="M235" s="36"/>
      <c r="N235" s="37"/>
      <c r="O235" s="38"/>
      <c r="P235" s="36"/>
      <c r="Q235" s="40"/>
      <c r="R235" s="41"/>
    </row>
    <row r="236" spans="2:18" ht="21" thickBot="1" x14ac:dyDescent="0.35">
      <c r="B236" s="42" t="str">
        <f>IF(ISNONTEXT('[2]Ekipni plasman'!$B$54)=FALSE,'[2]Ekipni plasman'!$B$54,"")</f>
        <v/>
      </c>
      <c r="C236" s="43"/>
      <c r="D236" s="44"/>
      <c r="E236" s="45" t="str">
        <f>VLOOKUP(B236,'[2]Ekipni plasman'!$B$6:$F$55,3,FALSE)</f>
        <v/>
      </c>
      <c r="F236" s="46" t="str">
        <f>VLOOKUP(B236,'[2]Ekipni plasman'!$B$6:$F$55,2,FALSE)</f>
        <v/>
      </c>
      <c r="G236" s="47"/>
      <c r="H236" s="48"/>
      <c r="I236" s="49"/>
      <c r="J236" s="8"/>
      <c r="K236" s="42"/>
      <c r="L236" s="43"/>
      <c r="M236" s="44"/>
      <c r="N236" s="52"/>
      <c r="O236" s="46"/>
      <c r="P236" s="47"/>
      <c r="Q236" s="48"/>
      <c r="R236" s="49"/>
    </row>
    <row r="237" spans="2:18" ht="12" customHeight="1" thickBot="1" x14ac:dyDescent="0.25">
      <c r="B237" s="2"/>
      <c r="D237" s="2"/>
      <c r="G237" s="2"/>
      <c r="H237" s="6"/>
      <c r="I237" s="2"/>
    </row>
    <row r="238" spans="2:18" ht="15" customHeight="1" x14ac:dyDescent="0.2">
      <c r="B238" s="25" t="str">
        <f>IF(ISNUMBER(D238)=TRUE,VLOOKUP(B243,'[2]Obračun rezultata A sektora'!$D$2:$J$51,7,0),"")</f>
        <v/>
      </c>
      <c r="C238" s="26" t="str">
        <f>VLOOKUP(B243,'[2]Obračun rezultata A sektora'!$D$2:$E$51,2,FALSE)</f>
        <v/>
      </c>
      <c r="D238" s="27" t="str">
        <f>VLOOKUP(B243,'[2]Obračun rezultata A sektora'!$D$2:$H$51,5,FALSE)</f>
        <v/>
      </c>
      <c r="E238" s="28" t="str">
        <f>IF(AND(ISNUMBER(D238)=TRUE,ISNUMBER(F238)=TRUE),VLOOKUP(B243,'[2]Obračun rezultata A sektora'!$D$2:$I$51,3,FALSE),"")</f>
        <v/>
      </c>
      <c r="F238" s="29" t="str">
        <f>VLOOKUP(B243,'[2]Obračun rezultata A sektora'!$D$2:G$51,4,FALSE)</f>
        <v/>
      </c>
      <c r="G238" s="30" t="str">
        <f>VLOOKUP(C238,'[2]Pojedinačni plasman'!$A$6:$G$155,7,FALSE)</f>
        <v/>
      </c>
      <c r="H238" s="31" t="str">
        <f>VLOOKUP(B243,'[2]Ekipni plasman'!$B$6:$F$55,5,FALSE)</f>
        <v/>
      </c>
      <c r="I238" s="32"/>
      <c r="J238" s="33"/>
      <c r="K238" s="25"/>
      <c r="L238" s="26"/>
      <c r="M238" s="27"/>
      <c r="N238" s="28"/>
      <c r="O238" s="29"/>
      <c r="P238" s="30"/>
      <c r="Q238" s="31"/>
      <c r="R238" s="32"/>
    </row>
    <row r="239" spans="2:18" ht="15" customHeight="1" x14ac:dyDescent="0.2">
      <c r="B239" s="34" t="str">
        <f>IF(ISNUMBER(D239)=TRUE,VLOOKUP(B243,'[2]Obračun rezultata B sektora'!$D$2:$J$51,7,0),"")</f>
        <v/>
      </c>
      <c r="C239" s="35" t="str">
        <f>VLOOKUP(B243,'[2]Obračun rezultata B sektora'!$D$2:$E$51,2,FALSE)</f>
        <v/>
      </c>
      <c r="D239" s="36" t="str">
        <f>VLOOKUP(B243,'[2]Obračun rezultata B sektora'!$D$2:$H$51,5,FALSE)</f>
        <v/>
      </c>
      <c r="E239" s="37" t="str">
        <f>IF(AND(ISNUMBER(D239)=TRUE,ISNUMBER(F239)=TRUE),VLOOKUP(B243,'[2]Obračun rezultata B sektora'!$D$2:$I$51,3,FALSE),"")</f>
        <v/>
      </c>
      <c r="F239" s="38" t="str">
        <f>VLOOKUP(B243,'[2]Obračun rezultata B sektora'!$D$2:G$51,4,FALSE)</f>
        <v/>
      </c>
      <c r="G239" s="39" t="str">
        <f>VLOOKUP(C239,'[2]Pojedinačni plasman'!$A$6:$G$155,7,FALSE)</f>
        <v/>
      </c>
      <c r="H239" s="40"/>
      <c r="I239" s="41"/>
      <c r="J239" s="33"/>
      <c r="K239" s="34"/>
      <c r="L239" s="35"/>
      <c r="M239" s="36"/>
      <c r="N239" s="37"/>
      <c r="O239" s="38"/>
      <c r="P239" s="39"/>
      <c r="Q239" s="40"/>
      <c r="R239" s="41"/>
    </row>
    <row r="240" spans="2:18" ht="15" customHeight="1" x14ac:dyDescent="0.2">
      <c r="B240" s="34" t="str">
        <f>IF(ISNUMBER(D240)=TRUE,VLOOKUP(B243,'[2]Obračun rezultata C sektora'!$D$2:$J$51,7,0),"")</f>
        <v/>
      </c>
      <c r="C240" s="35" t="str">
        <f>VLOOKUP(B243,'[2]Obračun rezultata C sektora'!$D$2:$E$51,2,FALSE)</f>
        <v/>
      </c>
      <c r="D240" s="36" t="str">
        <f>VLOOKUP(B243,'[2]Obračun rezultata C sektora'!$D$2:$H$51,5,FALSE)</f>
        <v/>
      </c>
      <c r="E240" s="37" t="str">
        <f>IF(AND(ISNUMBER(D240)=TRUE,ISNUMBER(F240)=TRUE),VLOOKUP(B243,'[2]Obračun rezultata C sektora'!$D$2:$I$51,3,FALSE),"")</f>
        <v/>
      </c>
      <c r="F240" s="38" t="str">
        <f>VLOOKUP(B243,'[2]Obračun rezultata C sektora'!$D$2:G$51,4,FALSE)</f>
        <v/>
      </c>
      <c r="G240" s="39" t="str">
        <f>VLOOKUP(C240,'[2]Pojedinačni plasman'!$A$6:$G$155,7,FALSE)</f>
        <v/>
      </c>
      <c r="H240" s="40"/>
      <c r="I240" s="41"/>
      <c r="J240" s="33"/>
      <c r="K240" s="34"/>
      <c r="L240" s="35"/>
      <c r="M240" s="36"/>
      <c r="N240" s="37"/>
      <c r="O240" s="38"/>
      <c r="P240" s="39"/>
      <c r="Q240" s="40"/>
      <c r="R240" s="41"/>
    </row>
    <row r="241" spans="2:18" ht="15" customHeight="1" x14ac:dyDescent="0.2">
      <c r="B241" s="34"/>
      <c r="C241" s="37"/>
      <c r="D241" s="36"/>
      <c r="E241" s="37"/>
      <c r="F241" s="38"/>
      <c r="G241" s="36"/>
      <c r="H241" s="40"/>
      <c r="I241" s="41"/>
      <c r="J241" s="33"/>
      <c r="K241" s="34"/>
      <c r="L241" s="37"/>
      <c r="M241" s="36"/>
      <c r="N241" s="37"/>
      <c r="O241" s="38"/>
      <c r="P241" s="36"/>
      <c r="Q241" s="40"/>
      <c r="R241" s="41"/>
    </row>
    <row r="242" spans="2:18" ht="15" customHeight="1" x14ac:dyDescent="0.2">
      <c r="B242" s="34"/>
      <c r="C242" s="37"/>
      <c r="D242" s="36"/>
      <c r="E242" s="37"/>
      <c r="F242" s="38"/>
      <c r="G242" s="36"/>
      <c r="H242" s="40"/>
      <c r="I242" s="41"/>
      <c r="J242" s="33"/>
      <c r="K242" s="34"/>
      <c r="L242" s="37"/>
      <c r="M242" s="36"/>
      <c r="N242" s="37"/>
      <c r="O242" s="38"/>
      <c r="P242" s="36"/>
      <c r="Q242" s="40"/>
      <c r="R242" s="41"/>
    </row>
    <row r="243" spans="2:18" ht="21" thickBot="1" x14ac:dyDescent="0.35">
      <c r="B243" s="42" t="str">
        <f>IF(ISNONTEXT('[2]Ekipni plasman'!$B$55)=FALSE,'[2]Ekipni plasman'!$B$55,"")</f>
        <v/>
      </c>
      <c r="C243" s="43"/>
      <c r="D243" s="44"/>
      <c r="E243" s="45" t="str">
        <f>VLOOKUP(B243,'[2]Ekipni plasman'!$B$6:$F$55,3,FALSE)</f>
        <v/>
      </c>
      <c r="F243" s="46" t="str">
        <f>VLOOKUP(B243,'[2]Ekipni plasman'!$B$6:$F$55,2,FALSE)</f>
        <v/>
      </c>
      <c r="G243" s="47"/>
      <c r="H243" s="48"/>
      <c r="I243" s="49"/>
      <c r="J243" s="8"/>
      <c r="K243" s="42"/>
      <c r="L243" s="43"/>
      <c r="M243" s="44"/>
      <c r="N243" s="52"/>
      <c r="O243" s="46"/>
      <c r="P243" s="47"/>
      <c r="Q243" s="48"/>
      <c r="R243" s="49"/>
    </row>
    <row r="245" spans="2:18" x14ac:dyDescent="0.2">
      <c r="B245" s="50"/>
      <c r="C245" s="50" t="s">
        <v>13</v>
      </c>
      <c r="D245" s="50"/>
      <c r="E245" s="33"/>
      <c r="G245" s="50" t="s">
        <v>14</v>
      </c>
      <c r="H245" s="50"/>
      <c r="I245" s="50"/>
      <c r="J245" s="33"/>
      <c r="K245" s="33"/>
      <c r="L245" s="50" t="s">
        <v>15</v>
      </c>
      <c r="M245" s="33"/>
      <c r="N245" s="33"/>
      <c r="P245" s="50" t="s">
        <v>16</v>
      </c>
      <c r="Q245" s="50" t="str">
        <f>IF(ISNUMBER($H$175)=TRUE,"3/3","")</f>
        <v/>
      </c>
      <c r="R245" s="33"/>
    </row>
    <row r="246" spans="2:18" x14ac:dyDescent="0.2">
      <c r="B246" s="50"/>
      <c r="C246" s="50" t="str">
        <f>IF(ISBLANK('[2]Organizacija natjecanja'!$H$20)=TRUE,"",'[2]Organizacija natjecanja'!$H$20)</f>
        <v>Jasminka Pozderec</v>
      </c>
      <c r="D246" s="50"/>
      <c r="E246" s="33"/>
      <c r="G246" s="50" t="str">
        <f>IF(ISBLANK('[2]Organizacija natjecanja'!$H$16)=TRUE,"",'[2]Organizacija natjecanja'!$H$16)</f>
        <v>Josip Varga</v>
      </c>
      <c r="H246" s="50"/>
      <c r="I246" s="50"/>
      <c r="J246" s="33"/>
      <c r="K246" s="33"/>
      <c r="L246" s="50" t="str">
        <f>IF(ISBLANK('[2]Organizacija natjecanja'!$H$18)=TRUE,"",'[2]Organizacija natjecanja'!$H$18)</f>
        <v>Jasminka Pozderec</v>
      </c>
      <c r="M246" s="33"/>
      <c r="N246" s="33"/>
      <c r="P246" s="33"/>
      <c r="Q246" s="33"/>
      <c r="R246" s="33"/>
    </row>
  </sheetData>
  <sheetProtection password="C7E2" sheet="1" objects="1" scenarios="1"/>
  <mergeCells count="126">
    <mergeCell ref="H238:I243"/>
    <mergeCell ref="Q238:R243"/>
    <mergeCell ref="B243:D243"/>
    <mergeCell ref="K243:M243"/>
    <mergeCell ref="H224:I229"/>
    <mergeCell ref="Q224:R229"/>
    <mergeCell ref="B229:D229"/>
    <mergeCell ref="K229:M229"/>
    <mergeCell ref="H231:I236"/>
    <mergeCell ref="Q231:R236"/>
    <mergeCell ref="B236:D236"/>
    <mergeCell ref="K236:M236"/>
    <mergeCell ref="H210:I215"/>
    <mergeCell ref="Q210:R215"/>
    <mergeCell ref="B215:D215"/>
    <mergeCell ref="K215:M215"/>
    <mergeCell ref="H217:I222"/>
    <mergeCell ref="Q217:R222"/>
    <mergeCell ref="B222:D222"/>
    <mergeCell ref="K222:M222"/>
    <mergeCell ref="H196:I201"/>
    <mergeCell ref="Q196:R201"/>
    <mergeCell ref="B201:D201"/>
    <mergeCell ref="K201:M201"/>
    <mergeCell ref="H203:I208"/>
    <mergeCell ref="Q203:R208"/>
    <mergeCell ref="B208:D208"/>
    <mergeCell ref="K208:M208"/>
    <mergeCell ref="H182:I187"/>
    <mergeCell ref="Q182:R187"/>
    <mergeCell ref="B187:D187"/>
    <mergeCell ref="K187:M187"/>
    <mergeCell ref="H189:I194"/>
    <mergeCell ref="Q189:R194"/>
    <mergeCell ref="B194:D194"/>
    <mergeCell ref="K194:M194"/>
    <mergeCell ref="H173:I173"/>
    <mergeCell ref="Q173:R173"/>
    <mergeCell ref="H175:I180"/>
    <mergeCell ref="Q175:R180"/>
    <mergeCell ref="B180:D180"/>
    <mergeCell ref="K180:M180"/>
    <mergeCell ref="H149:I154"/>
    <mergeCell ref="Q149:R154"/>
    <mergeCell ref="B154:D154"/>
    <mergeCell ref="K154:M154"/>
    <mergeCell ref="H156:I161"/>
    <mergeCell ref="Q156:R161"/>
    <mergeCell ref="B161:D161"/>
    <mergeCell ref="K161:M161"/>
    <mergeCell ref="H135:I140"/>
    <mergeCell ref="Q135:R140"/>
    <mergeCell ref="B140:D140"/>
    <mergeCell ref="K140:M140"/>
    <mergeCell ref="H142:I147"/>
    <mergeCell ref="Q142:R147"/>
    <mergeCell ref="B147:D147"/>
    <mergeCell ref="K147:M147"/>
    <mergeCell ref="H121:I126"/>
    <mergeCell ref="Q121:R126"/>
    <mergeCell ref="B126:D126"/>
    <mergeCell ref="K126:M126"/>
    <mergeCell ref="H128:I133"/>
    <mergeCell ref="Q128:R133"/>
    <mergeCell ref="B133:D133"/>
    <mergeCell ref="K133:M133"/>
    <mergeCell ref="H107:I112"/>
    <mergeCell ref="Q107:R112"/>
    <mergeCell ref="B112:D112"/>
    <mergeCell ref="K112:M112"/>
    <mergeCell ref="H114:I119"/>
    <mergeCell ref="Q114:R119"/>
    <mergeCell ref="B119:D119"/>
    <mergeCell ref="K119:M119"/>
    <mergeCell ref="H93:I98"/>
    <mergeCell ref="Q93:R98"/>
    <mergeCell ref="B98:D98"/>
    <mergeCell ref="K98:M98"/>
    <mergeCell ref="H100:I105"/>
    <mergeCell ref="Q100:R105"/>
    <mergeCell ref="B105:D105"/>
    <mergeCell ref="K105:M105"/>
    <mergeCell ref="H74:I79"/>
    <mergeCell ref="Q74:R79"/>
    <mergeCell ref="B79:D79"/>
    <mergeCell ref="K79:M79"/>
    <mergeCell ref="H91:I91"/>
    <mergeCell ref="Q91:R91"/>
    <mergeCell ref="H60:I65"/>
    <mergeCell ref="Q60:R65"/>
    <mergeCell ref="B65:D65"/>
    <mergeCell ref="K65:M65"/>
    <mergeCell ref="H67:I72"/>
    <mergeCell ref="Q67:R72"/>
    <mergeCell ref="B72:D72"/>
    <mergeCell ref="K72:M72"/>
    <mergeCell ref="H46:I51"/>
    <mergeCell ref="Q46:R51"/>
    <mergeCell ref="B51:D51"/>
    <mergeCell ref="K51:M51"/>
    <mergeCell ref="H53:I58"/>
    <mergeCell ref="Q53:R58"/>
    <mergeCell ref="B58:D58"/>
    <mergeCell ref="K58:M58"/>
    <mergeCell ref="H32:I37"/>
    <mergeCell ref="Q32:R37"/>
    <mergeCell ref="B37:D37"/>
    <mergeCell ref="K37:M37"/>
    <mergeCell ref="H39:I44"/>
    <mergeCell ref="Q39:R44"/>
    <mergeCell ref="B44:D44"/>
    <mergeCell ref="K44:M44"/>
    <mergeCell ref="H18:I23"/>
    <mergeCell ref="Q18:R23"/>
    <mergeCell ref="B23:D23"/>
    <mergeCell ref="K23:M23"/>
    <mergeCell ref="H25:I30"/>
    <mergeCell ref="Q25:R30"/>
    <mergeCell ref="B30:D30"/>
    <mergeCell ref="K30:M30"/>
    <mergeCell ref="H9:I9"/>
    <mergeCell ref="Q9:R9"/>
    <mergeCell ref="H11:I16"/>
    <mergeCell ref="Q11:R16"/>
    <mergeCell ref="B16:D16"/>
    <mergeCell ref="K16:M16"/>
  </mergeCells>
  <printOptions horizontalCentered="1" verticalCentered="1"/>
  <pageMargins left="0.62992125984251968" right="0.62992125984251968" top="0.47244094488188981" bottom="0.70866141732283472" header="4.2125984251968509" footer="0.11811023622047245"/>
  <pageSetup paperSize="9" scale="60" orientation="portrait" verticalDpi="360" r:id="rId1"/>
  <headerFooter alignWithMargins="0">
    <oddHeader>&amp;C&amp;G</oddHeader>
    <oddFooter>&amp;C&amp;"Arial,Kurziv"&amp;14&amp;YProgram za izračun rezultata i provođenje natjecanja &amp;R&amp;14&amp;D  &amp;T h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Skupina A</vt:lpstr>
      <vt:lpstr>Skupina B</vt:lpstr>
      <vt:lpstr>'Skupina A'!Podrucje_ispisa</vt:lpstr>
      <vt:lpstr>'Skupina B'!Podrucje_ispisa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SSRDMZ-Međ.Žup</dc:creator>
  <cp:lastModifiedBy>Ivica Jakupak</cp:lastModifiedBy>
  <dcterms:created xsi:type="dcterms:W3CDTF">2015-06-05T18:17:20Z</dcterms:created>
  <dcterms:modified xsi:type="dcterms:W3CDTF">2025-04-28T06:14:25Z</dcterms:modified>
</cp:coreProperties>
</file>