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Šaranska liga\"/>
    </mc:Choice>
  </mc:AlternateContent>
  <xr:revisionPtr revIDLastSave="0" documentId="13_ncr:9_{BE600A5A-9DD3-4F22-B3C9-E20C563BC70C}" xr6:coauthVersionLast="47" xr6:coauthVersionMax="47" xr10:uidLastSave="{00000000-0000-0000-0000-000000000000}"/>
  <bookViews>
    <workbookView xWindow="-120" yWindow="-120" windowWidth="29040" windowHeight="15720" activeTab="3" xr2:uid="{334EFB51-F43F-40B7-9705-8492C5A54F83}"/>
  </bookViews>
  <sheets>
    <sheet name="1. kolo" sheetId="4" r:id="rId1"/>
    <sheet name="2. kolo" sheetId="5" r:id="rId2"/>
    <sheet name="3. kolo" sheetId="6" r:id="rId3"/>
    <sheet name="Zbirni plasman lige" sheetId="3" r:id="rId4"/>
  </sheets>
  <externalReferences>
    <externalReference r:id="rId5"/>
    <externalReference r:id="rId6"/>
    <externalReference r:id="rId7"/>
  </externalReferences>
  <definedNames>
    <definedName name="_xlnm.Print_Area" localSheetId="3">'Zbirni plasman lige'!$A$1:$R$28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" i="6" l="1"/>
  <c r="H97" i="6"/>
  <c r="AH63" i="6"/>
  <c r="S63" i="6"/>
  <c r="E63" i="6"/>
  <c r="AN61" i="6"/>
  <c r="AM61" i="6"/>
  <c r="AL61" i="6"/>
  <c r="AQ59" i="6"/>
  <c r="AR59" i="6" s="1"/>
  <c r="AO59" i="6"/>
  <c r="AM59" i="6"/>
  <c r="AK59" i="6"/>
  <c r="AL59" i="6" s="1"/>
  <c r="AH59" i="6"/>
  <c r="AG59" i="6"/>
  <c r="AN59" i="6" s="1"/>
  <c r="B59" i="6"/>
  <c r="AP59" i="6" s="1"/>
  <c r="A59" i="6"/>
  <c r="AN58" i="6"/>
  <c r="AM58" i="6"/>
  <c r="AL58" i="6"/>
  <c r="AS56" i="6"/>
  <c r="AT56" i="6" s="1"/>
  <c r="AU56" i="6" s="1"/>
  <c r="AQ56" i="6"/>
  <c r="AR56" i="6" s="1"/>
  <c r="AO56" i="6"/>
  <c r="AM56" i="6"/>
  <c r="AK56" i="6"/>
  <c r="AL56" i="6" s="1"/>
  <c r="AH56" i="6"/>
  <c r="AG56" i="6"/>
  <c r="AN56" i="6" s="1"/>
  <c r="B56" i="6"/>
  <c r="AP56" i="6" s="1"/>
  <c r="A56" i="6"/>
  <c r="AN55" i="6"/>
  <c r="AM55" i="6"/>
  <c r="AL55" i="6"/>
  <c r="AQ53" i="6"/>
  <c r="AR53" i="6" s="1"/>
  <c r="AO53" i="6"/>
  <c r="AM53" i="6"/>
  <c r="AK53" i="6"/>
  <c r="AL53" i="6" s="1"/>
  <c r="AH53" i="6"/>
  <c r="AG53" i="6"/>
  <c r="AS53" i="6" s="1"/>
  <c r="AT53" i="6" s="1"/>
  <c r="AU53" i="6" s="1"/>
  <c r="B53" i="6"/>
  <c r="AP53" i="6" s="1"/>
  <c r="A53" i="6"/>
  <c r="AN52" i="6"/>
  <c r="AM52" i="6"/>
  <c r="AL52" i="6"/>
  <c r="AS50" i="6"/>
  <c r="AT50" i="6" s="1"/>
  <c r="AU50" i="6" s="1"/>
  <c r="AQ50" i="6"/>
  <c r="AR50" i="6" s="1"/>
  <c r="AO50" i="6"/>
  <c r="AM50" i="6"/>
  <c r="AK50" i="6"/>
  <c r="AL50" i="6" s="1"/>
  <c r="AH50" i="6"/>
  <c r="AG50" i="6"/>
  <c r="AN50" i="6" s="1"/>
  <c r="B50" i="6"/>
  <c r="AP50" i="6" s="1"/>
  <c r="A50" i="6"/>
  <c r="AN49" i="6"/>
  <c r="AM49" i="6"/>
  <c r="AL49" i="6"/>
  <c r="AQ47" i="6"/>
  <c r="AR47" i="6" s="1"/>
  <c r="AO47" i="6"/>
  <c r="AM47" i="6"/>
  <c r="AK47" i="6"/>
  <c r="AL47" i="6" s="1"/>
  <c r="AH47" i="6"/>
  <c r="AG47" i="6"/>
  <c r="AN47" i="6" s="1"/>
  <c r="B47" i="6"/>
  <c r="AP47" i="6" s="1"/>
  <c r="A47" i="6"/>
  <c r="AN46" i="6"/>
  <c r="AM46" i="6"/>
  <c r="AL46" i="6"/>
  <c r="AS44" i="6"/>
  <c r="AT44" i="6" s="1"/>
  <c r="AU44" i="6" s="1"/>
  <c r="AQ44" i="6"/>
  <c r="AR44" i="6" s="1"/>
  <c r="AO44" i="6"/>
  <c r="AM44" i="6"/>
  <c r="AK44" i="6"/>
  <c r="AL44" i="6" s="1"/>
  <c r="AH44" i="6"/>
  <c r="AG44" i="6"/>
  <c r="AN44" i="6" s="1"/>
  <c r="B44" i="6"/>
  <c r="AP44" i="6" s="1"/>
  <c r="A44" i="6"/>
  <c r="AN43" i="6"/>
  <c r="AM43" i="6"/>
  <c r="AL43" i="6"/>
  <c r="AQ41" i="6"/>
  <c r="AR41" i="6" s="1"/>
  <c r="AO41" i="6"/>
  <c r="AM41" i="6"/>
  <c r="AK41" i="6"/>
  <c r="AL41" i="6" s="1"/>
  <c r="AH41" i="6"/>
  <c r="AG41" i="6"/>
  <c r="AS41" i="6" s="1"/>
  <c r="AT41" i="6" s="1"/>
  <c r="AU41" i="6" s="1"/>
  <c r="B41" i="6"/>
  <c r="AP41" i="6" s="1"/>
  <c r="A41" i="6"/>
  <c r="AN40" i="6"/>
  <c r="AM40" i="6"/>
  <c r="AL40" i="6"/>
  <c r="AS38" i="6"/>
  <c r="AT38" i="6" s="1"/>
  <c r="AU38" i="6" s="1"/>
  <c r="AQ38" i="6"/>
  <c r="AR38" i="6" s="1"/>
  <c r="AO38" i="6"/>
  <c r="AM38" i="6"/>
  <c r="AK38" i="6"/>
  <c r="AL38" i="6" s="1"/>
  <c r="AH38" i="6"/>
  <c r="AG38" i="6"/>
  <c r="AN38" i="6" s="1"/>
  <c r="B38" i="6"/>
  <c r="AP38" i="6" s="1"/>
  <c r="A38" i="6"/>
  <c r="AN37" i="6"/>
  <c r="AM37" i="6"/>
  <c r="AL37" i="6"/>
  <c r="AQ35" i="6"/>
  <c r="AR35" i="6" s="1"/>
  <c r="AO35" i="6"/>
  <c r="AM35" i="6"/>
  <c r="AK35" i="6"/>
  <c r="AL35" i="6" s="1"/>
  <c r="AH35" i="6"/>
  <c r="AG35" i="6"/>
  <c r="AN35" i="6" s="1"/>
  <c r="B35" i="6"/>
  <c r="AP35" i="6" s="1"/>
  <c r="A35" i="6"/>
  <c r="AN34" i="6"/>
  <c r="AM34" i="6"/>
  <c r="AL34" i="6"/>
  <c r="AS32" i="6"/>
  <c r="AT32" i="6" s="1"/>
  <c r="AU32" i="6" s="1"/>
  <c r="AQ32" i="6"/>
  <c r="AR32" i="6" s="1"/>
  <c r="AO32" i="6"/>
  <c r="AM32" i="6"/>
  <c r="AK32" i="6"/>
  <c r="AL32" i="6" s="1"/>
  <c r="AH32" i="6"/>
  <c r="AG32" i="6"/>
  <c r="AN32" i="6" s="1"/>
  <c r="B32" i="6"/>
  <c r="AP32" i="6" s="1"/>
  <c r="A32" i="6"/>
  <c r="AN31" i="6"/>
  <c r="AM31" i="6"/>
  <c r="AL31" i="6"/>
  <c r="AQ29" i="6"/>
  <c r="AR29" i="6" s="1"/>
  <c r="AO29" i="6"/>
  <c r="AM29" i="6"/>
  <c r="AK29" i="6"/>
  <c r="AL29" i="6" s="1"/>
  <c r="AH29" i="6"/>
  <c r="AG29" i="6"/>
  <c r="AS29" i="6" s="1"/>
  <c r="AT29" i="6" s="1"/>
  <c r="AU29" i="6" s="1"/>
  <c r="B29" i="6"/>
  <c r="AP29" i="6" s="1"/>
  <c r="A29" i="6"/>
  <c r="AN28" i="6"/>
  <c r="AM28" i="6"/>
  <c r="AL28" i="6"/>
  <c r="AS26" i="6"/>
  <c r="AT26" i="6" s="1"/>
  <c r="AU26" i="6" s="1"/>
  <c r="AQ26" i="6"/>
  <c r="AR26" i="6" s="1"/>
  <c r="AO26" i="6"/>
  <c r="AM26" i="6"/>
  <c r="AK26" i="6"/>
  <c r="AL26" i="6" s="1"/>
  <c r="AH26" i="6"/>
  <c r="AG26" i="6"/>
  <c r="AN26" i="6" s="1"/>
  <c r="B26" i="6"/>
  <c r="AP26" i="6" s="1"/>
  <c r="A26" i="6"/>
  <c r="AN25" i="6"/>
  <c r="AM25" i="6"/>
  <c r="AL25" i="6"/>
  <c r="AQ23" i="6"/>
  <c r="AR23" i="6" s="1"/>
  <c r="AO23" i="6"/>
  <c r="AM23" i="6"/>
  <c r="AH23" i="6"/>
  <c r="AG23" i="6"/>
  <c r="AN23" i="6" s="1"/>
  <c r="B23" i="6"/>
  <c r="AP23" i="6" s="1"/>
  <c r="A23" i="6"/>
  <c r="AN22" i="6"/>
  <c r="AM22" i="6"/>
  <c r="AL22" i="6"/>
  <c r="AS20" i="6"/>
  <c r="AT20" i="6" s="1"/>
  <c r="AQ20" i="6"/>
  <c r="AR20" i="6" s="1"/>
  <c r="AO20" i="6"/>
  <c r="AM20" i="6"/>
  <c r="AH20" i="6"/>
  <c r="AG20" i="6"/>
  <c r="AN20" i="6" s="1"/>
  <c r="B20" i="6"/>
  <c r="AP20" i="6" s="1"/>
  <c r="A20" i="6"/>
  <c r="AN19" i="6"/>
  <c r="AM19" i="6"/>
  <c r="AL19" i="6"/>
  <c r="AQ17" i="6"/>
  <c r="AG17" i="6" s="1"/>
  <c r="AO17" i="6"/>
  <c r="AM17" i="6"/>
  <c r="AH17" i="6"/>
  <c r="B17" i="6"/>
  <c r="AP17" i="6" s="1"/>
  <c r="A17" i="6"/>
  <c r="AN16" i="6"/>
  <c r="AM16" i="6"/>
  <c r="AL16" i="6"/>
  <c r="AS14" i="6"/>
  <c r="AT14" i="6" s="1"/>
  <c r="AQ14" i="6"/>
  <c r="AR14" i="6" s="1"/>
  <c r="AO14" i="6"/>
  <c r="AM14" i="6"/>
  <c r="AH14" i="6"/>
  <c r="AG14" i="6"/>
  <c r="AN14" i="6" s="1"/>
  <c r="B14" i="6"/>
  <c r="AP14" i="6" s="1"/>
  <c r="A14" i="6"/>
  <c r="AN13" i="6"/>
  <c r="AM13" i="6"/>
  <c r="AL13" i="6"/>
  <c r="AQ11" i="6"/>
  <c r="AR11" i="6" s="1"/>
  <c r="AO11" i="6"/>
  <c r="AM11" i="6"/>
  <c r="AH11" i="6"/>
  <c r="AG11" i="6"/>
  <c r="AN11" i="6" s="1"/>
  <c r="B11" i="6"/>
  <c r="AP11" i="6" s="1"/>
  <c r="A11" i="6"/>
  <c r="AN10" i="6"/>
  <c r="AM10" i="6"/>
  <c r="AL10" i="6"/>
  <c r="AS8" i="6"/>
  <c r="AT8" i="6" s="1"/>
  <c r="AQ8" i="6"/>
  <c r="AR8" i="6" s="1"/>
  <c r="AO8" i="6"/>
  <c r="AO6" i="6" s="1"/>
  <c r="K99" i="6" s="1"/>
  <c r="AM8" i="6"/>
  <c r="AH8" i="6"/>
  <c r="AG8" i="6"/>
  <c r="B8" i="6"/>
  <c r="AP8" i="6" s="1"/>
  <c r="A8" i="6"/>
  <c r="AG2" i="6"/>
  <c r="S1" i="6"/>
  <c r="H99" i="5"/>
  <c r="H97" i="5"/>
  <c r="AH63" i="5"/>
  <c r="S63" i="5"/>
  <c r="E63" i="5"/>
  <c r="AN61" i="5"/>
  <c r="AM61" i="5"/>
  <c r="AL61" i="5"/>
  <c r="AS59" i="5"/>
  <c r="AT59" i="5" s="1"/>
  <c r="AU59" i="5" s="1"/>
  <c r="AQ59" i="5"/>
  <c r="AR59" i="5" s="1"/>
  <c r="AO59" i="5"/>
  <c r="AK59" i="5"/>
  <c r="AL59" i="5" s="1"/>
  <c r="AH59" i="5"/>
  <c r="AG59" i="5"/>
  <c r="AN59" i="5" s="1"/>
  <c r="B59" i="5"/>
  <c r="AP59" i="5" s="1"/>
  <c r="A59" i="5"/>
  <c r="AN58" i="5"/>
  <c r="AM58" i="5"/>
  <c r="AL58" i="5"/>
  <c r="AQ56" i="5"/>
  <c r="AR56" i="5" s="1"/>
  <c r="AO56" i="5"/>
  <c r="AM56" i="5"/>
  <c r="AK56" i="5"/>
  <c r="AL56" i="5" s="1"/>
  <c r="AH56" i="5"/>
  <c r="AG56" i="5"/>
  <c r="AN56" i="5" s="1"/>
  <c r="B56" i="5"/>
  <c r="AP56" i="5" s="1"/>
  <c r="A56" i="5"/>
  <c r="AN55" i="5"/>
  <c r="AM55" i="5"/>
  <c r="AL55" i="5"/>
  <c r="AQ53" i="5"/>
  <c r="AR53" i="5" s="1"/>
  <c r="AO53" i="5"/>
  <c r="AK53" i="5"/>
  <c r="AL53" i="5" s="1"/>
  <c r="AH53" i="5"/>
  <c r="AG53" i="5"/>
  <c r="AS53" i="5" s="1"/>
  <c r="AT53" i="5" s="1"/>
  <c r="AU53" i="5" s="1"/>
  <c r="B53" i="5"/>
  <c r="AP53" i="5" s="1"/>
  <c r="A53" i="5"/>
  <c r="AN52" i="5"/>
  <c r="AM52" i="5"/>
  <c r="AL52" i="5"/>
  <c r="AQ50" i="5"/>
  <c r="AR50" i="5" s="1"/>
  <c r="AK50" i="5"/>
  <c r="AL50" i="5" s="1"/>
  <c r="AH50" i="5"/>
  <c r="AO50" i="5" s="1"/>
  <c r="AG50" i="5"/>
  <c r="AN50" i="5" s="1"/>
  <c r="B50" i="5"/>
  <c r="A50" i="5"/>
  <c r="AN49" i="5"/>
  <c r="AM49" i="5"/>
  <c r="AL49" i="5"/>
  <c r="AS47" i="5"/>
  <c r="AT47" i="5" s="1"/>
  <c r="AU47" i="5" s="1"/>
  <c r="AQ47" i="5"/>
  <c r="AR47" i="5" s="1"/>
  <c r="AO47" i="5"/>
  <c r="AM47" i="5"/>
  <c r="AK47" i="5"/>
  <c r="AL47" i="5" s="1"/>
  <c r="AH47" i="5"/>
  <c r="AG47" i="5"/>
  <c r="AN47" i="5" s="1"/>
  <c r="B47" i="5"/>
  <c r="AP47" i="5" s="1"/>
  <c r="A47" i="5"/>
  <c r="AN46" i="5"/>
  <c r="AM46" i="5"/>
  <c r="AL46" i="5"/>
  <c r="AQ44" i="5"/>
  <c r="AR44" i="5" s="1"/>
  <c r="AO44" i="5"/>
  <c r="AK44" i="5"/>
  <c r="AL44" i="5" s="1"/>
  <c r="AH44" i="5"/>
  <c r="AG44" i="5"/>
  <c r="AN44" i="5" s="1"/>
  <c r="B44" i="5"/>
  <c r="AP44" i="5" s="1"/>
  <c r="A44" i="5"/>
  <c r="AN43" i="5"/>
  <c r="AM43" i="5"/>
  <c r="AL43" i="5"/>
  <c r="AQ41" i="5"/>
  <c r="AR41" i="5" s="1"/>
  <c r="AO41" i="5"/>
  <c r="AK41" i="5"/>
  <c r="AL41" i="5" s="1"/>
  <c r="AH41" i="5"/>
  <c r="AG41" i="5"/>
  <c r="AS41" i="5" s="1"/>
  <c r="AT41" i="5" s="1"/>
  <c r="AU41" i="5" s="1"/>
  <c r="B41" i="5"/>
  <c r="AP41" i="5" s="1"/>
  <c r="A41" i="5"/>
  <c r="AN40" i="5"/>
  <c r="AM40" i="5"/>
  <c r="AL40" i="5"/>
  <c r="AQ38" i="5"/>
  <c r="AR38" i="5" s="1"/>
  <c r="AM38" i="5"/>
  <c r="AK38" i="5"/>
  <c r="AL38" i="5" s="1"/>
  <c r="AH38" i="5"/>
  <c r="AO38" i="5" s="1"/>
  <c r="AG38" i="5"/>
  <c r="AN38" i="5" s="1"/>
  <c r="B38" i="5"/>
  <c r="AP38" i="5" s="1"/>
  <c r="A38" i="5"/>
  <c r="AN37" i="5"/>
  <c r="AM37" i="5"/>
  <c r="AL37" i="5"/>
  <c r="AS35" i="5"/>
  <c r="AT35" i="5" s="1"/>
  <c r="AU35" i="5" s="1"/>
  <c r="AQ35" i="5"/>
  <c r="AR35" i="5" s="1"/>
  <c r="AO35" i="5"/>
  <c r="AK35" i="5"/>
  <c r="AL35" i="5" s="1"/>
  <c r="AH35" i="5"/>
  <c r="AG35" i="5"/>
  <c r="AN35" i="5" s="1"/>
  <c r="B35" i="5"/>
  <c r="AP35" i="5" s="1"/>
  <c r="A35" i="5"/>
  <c r="AN34" i="5"/>
  <c r="AM34" i="5"/>
  <c r="AL34" i="5"/>
  <c r="AQ32" i="5"/>
  <c r="AR32" i="5" s="1"/>
  <c r="AO32" i="5"/>
  <c r="AM32" i="5"/>
  <c r="AK32" i="5"/>
  <c r="AL32" i="5" s="1"/>
  <c r="AH32" i="5"/>
  <c r="AG32" i="5"/>
  <c r="AN32" i="5" s="1"/>
  <c r="B32" i="5"/>
  <c r="AP32" i="5" s="1"/>
  <c r="A32" i="5"/>
  <c r="AN31" i="5"/>
  <c r="AM31" i="5"/>
  <c r="AL31" i="5"/>
  <c r="AQ29" i="5"/>
  <c r="AR29" i="5" s="1"/>
  <c r="AO29" i="5"/>
  <c r="AM29" i="5"/>
  <c r="AK29" i="5"/>
  <c r="AL29" i="5" s="1"/>
  <c r="AH29" i="5"/>
  <c r="AG29" i="5"/>
  <c r="AS29" i="5" s="1"/>
  <c r="AT29" i="5" s="1"/>
  <c r="AU29" i="5" s="1"/>
  <c r="B29" i="5"/>
  <c r="AP29" i="5" s="1"/>
  <c r="A29" i="5"/>
  <c r="AN28" i="5"/>
  <c r="AM28" i="5"/>
  <c r="AL28" i="5"/>
  <c r="AQ26" i="5"/>
  <c r="AR26" i="5" s="1"/>
  <c r="AO26" i="5"/>
  <c r="AK26" i="5"/>
  <c r="AL26" i="5" s="1"/>
  <c r="AH26" i="5"/>
  <c r="AG26" i="5"/>
  <c r="AN26" i="5" s="1"/>
  <c r="B26" i="5"/>
  <c r="A26" i="5"/>
  <c r="AN25" i="5"/>
  <c r="AM25" i="5"/>
  <c r="AL25" i="5"/>
  <c r="AS23" i="5"/>
  <c r="AT23" i="5" s="1"/>
  <c r="AQ23" i="5"/>
  <c r="AR23" i="5" s="1"/>
  <c r="AO23" i="5"/>
  <c r="AM23" i="5"/>
  <c r="AH23" i="5"/>
  <c r="AG23" i="5"/>
  <c r="AN23" i="5" s="1"/>
  <c r="B23" i="5"/>
  <c r="AP23" i="5" s="1"/>
  <c r="A23" i="5"/>
  <c r="AN22" i="5"/>
  <c r="AM22" i="5"/>
  <c r="AL22" i="5"/>
  <c r="AQ20" i="5"/>
  <c r="AR20" i="5" s="1"/>
  <c r="AO20" i="5"/>
  <c r="AH20" i="5"/>
  <c r="AG20" i="5"/>
  <c r="AN20" i="5" s="1"/>
  <c r="B20" i="5"/>
  <c r="AP20" i="5" s="1"/>
  <c r="A20" i="5"/>
  <c r="AN19" i="5"/>
  <c r="AM19" i="5"/>
  <c r="AL19" i="5"/>
  <c r="AQ17" i="5"/>
  <c r="AR17" i="5" s="1"/>
  <c r="AO17" i="5"/>
  <c r="AH17" i="5"/>
  <c r="AG17" i="5"/>
  <c r="AS17" i="5" s="1"/>
  <c r="AT17" i="5" s="1"/>
  <c r="B17" i="5"/>
  <c r="AP17" i="5" s="1"/>
  <c r="A17" i="5"/>
  <c r="AN16" i="5"/>
  <c r="AM16" i="5"/>
  <c r="AL16" i="5"/>
  <c r="AQ14" i="5"/>
  <c r="AR14" i="5" s="1"/>
  <c r="AO14" i="5"/>
  <c r="AH14" i="5"/>
  <c r="B14" i="5"/>
  <c r="A14" i="5"/>
  <c r="AN13" i="5"/>
  <c r="AM13" i="5"/>
  <c r="AL13" i="5"/>
  <c r="AS11" i="5"/>
  <c r="AT11" i="5" s="1"/>
  <c r="AQ11" i="5"/>
  <c r="AR11" i="5" s="1"/>
  <c r="AO11" i="5"/>
  <c r="AM11" i="5"/>
  <c r="AH11" i="5"/>
  <c r="AG11" i="5"/>
  <c r="AN11" i="5" s="1"/>
  <c r="B11" i="5"/>
  <c r="AP11" i="5" s="1"/>
  <c r="A11" i="5"/>
  <c r="AN10" i="5"/>
  <c r="AM10" i="5"/>
  <c r="AL10" i="5"/>
  <c r="AQ8" i="5"/>
  <c r="AR8" i="5" s="1"/>
  <c r="AG8" i="5" s="1"/>
  <c r="AO8" i="5"/>
  <c r="AH8" i="5"/>
  <c r="B8" i="5"/>
  <c r="AP8" i="5" s="1"/>
  <c r="A8" i="5"/>
  <c r="AG2" i="5"/>
  <c r="S1" i="5"/>
  <c r="H99" i="4"/>
  <c r="H97" i="4"/>
  <c r="AH63" i="4"/>
  <c r="S63" i="4"/>
  <c r="E63" i="4"/>
  <c r="AN61" i="4"/>
  <c r="AM61" i="4"/>
  <c r="AL61" i="4"/>
  <c r="AQ59" i="4"/>
  <c r="AR59" i="4" s="1"/>
  <c r="AK59" i="4"/>
  <c r="AL59" i="4" s="1"/>
  <c r="AH59" i="4"/>
  <c r="AO59" i="4" s="1"/>
  <c r="AG59" i="4"/>
  <c r="AN59" i="4" s="1"/>
  <c r="B59" i="4"/>
  <c r="AP59" i="4" s="1"/>
  <c r="A59" i="4"/>
  <c r="AN58" i="4"/>
  <c r="AM58" i="4"/>
  <c r="AL58" i="4"/>
  <c r="AS56" i="4"/>
  <c r="AT56" i="4" s="1"/>
  <c r="AU56" i="4" s="1"/>
  <c r="AQ56" i="4"/>
  <c r="AR56" i="4" s="1"/>
  <c r="AO56" i="4"/>
  <c r="AM56" i="4"/>
  <c r="AK56" i="4"/>
  <c r="AL56" i="4" s="1"/>
  <c r="AH56" i="4"/>
  <c r="AG56" i="4"/>
  <c r="AN56" i="4" s="1"/>
  <c r="B56" i="4"/>
  <c r="AP56" i="4" s="1"/>
  <c r="A56" i="4"/>
  <c r="AN55" i="4"/>
  <c r="AM55" i="4"/>
  <c r="AL55" i="4"/>
  <c r="AQ53" i="4"/>
  <c r="AR53" i="4" s="1"/>
  <c r="AO53" i="4"/>
  <c r="AM53" i="4"/>
  <c r="AK53" i="4"/>
  <c r="AL53" i="4" s="1"/>
  <c r="AH53" i="4"/>
  <c r="AG53" i="4"/>
  <c r="AS53" i="4" s="1"/>
  <c r="AT53" i="4" s="1"/>
  <c r="AU53" i="4" s="1"/>
  <c r="B53" i="4"/>
  <c r="AP53" i="4" s="1"/>
  <c r="A53" i="4"/>
  <c r="AN52" i="4"/>
  <c r="AM52" i="4"/>
  <c r="AL52" i="4"/>
  <c r="AS50" i="4"/>
  <c r="AT50" i="4" s="1"/>
  <c r="AU50" i="4" s="1"/>
  <c r="AQ50" i="4"/>
  <c r="AR50" i="4" s="1"/>
  <c r="AO50" i="4"/>
  <c r="AK50" i="4"/>
  <c r="AL50" i="4" s="1"/>
  <c r="AH50" i="4"/>
  <c r="AG50" i="4"/>
  <c r="AN50" i="4" s="1"/>
  <c r="B50" i="4"/>
  <c r="AM50" i="4" s="1"/>
  <c r="A50" i="4"/>
  <c r="AN49" i="4"/>
  <c r="AM49" i="4"/>
  <c r="AL49" i="4"/>
  <c r="AQ47" i="4"/>
  <c r="AR47" i="4" s="1"/>
  <c r="AK47" i="4"/>
  <c r="AL47" i="4" s="1"/>
  <c r="AH47" i="4"/>
  <c r="AO47" i="4" s="1"/>
  <c r="AG47" i="4"/>
  <c r="AN47" i="4" s="1"/>
  <c r="B47" i="4"/>
  <c r="AP47" i="4" s="1"/>
  <c r="A47" i="4"/>
  <c r="AN46" i="4"/>
  <c r="AM46" i="4"/>
  <c r="AL46" i="4"/>
  <c r="AS44" i="4"/>
  <c r="AT44" i="4" s="1"/>
  <c r="AU44" i="4" s="1"/>
  <c r="AQ44" i="4"/>
  <c r="AR44" i="4" s="1"/>
  <c r="AO44" i="4"/>
  <c r="AM44" i="4"/>
  <c r="AK44" i="4"/>
  <c r="AL44" i="4" s="1"/>
  <c r="AH44" i="4"/>
  <c r="AG44" i="4"/>
  <c r="AN44" i="4" s="1"/>
  <c r="B44" i="4"/>
  <c r="AP44" i="4" s="1"/>
  <c r="A44" i="4"/>
  <c r="AN43" i="4"/>
  <c r="AM43" i="4"/>
  <c r="AL43" i="4"/>
  <c r="AQ41" i="4"/>
  <c r="AR41" i="4" s="1"/>
  <c r="AO41" i="4"/>
  <c r="AK41" i="4"/>
  <c r="AL41" i="4" s="1"/>
  <c r="AH41" i="4"/>
  <c r="AG41" i="4"/>
  <c r="AS41" i="4" s="1"/>
  <c r="AT41" i="4" s="1"/>
  <c r="AU41" i="4" s="1"/>
  <c r="B41" i="4"/>
  <c r="A41" i="4"/>
  <c r="AN40" i="4"/>
  <c r="AM40" i="4"/>
  <c r="AL40" i="4"/>
  <c r="AS38" i="4"/>
  <c r="AT38" i="4" s="1"/>
  <c r="AU38" i="4" s="1"/>
  <c r="AQ38" i="4"/>
  <c r="AR38" i="4" s="1"/>
  <c r="AO38" i="4"/>
  <c r="AK38" i="4"/>
  <c r="AL38" i="4" s="1"/>
  <c r="AH38" i="4"/>
  <c r="AG38" i="4"/>
  <c r="AN38" i="4" s="1"/>
  <c r="B38" i="4"/>
  <c r="AM38" i="4" s="1"/>
  <c r="A38" i="4"/>
  <c r="AN37" i="4"/>
  <c r="AM37" i="4"/>
  <c r="AL37" i="4"/>
  <c r="AQ35" i="4"/>
  <c r="AR35" i="4" s="1"/>
  <c r="AK35" i="4"/>
  <c r="AL35" i="4" s="1"/>
  <c r="AH35" i="4"/>
  <c r="AO35" i="4" s="1"/>
  <c r="AG35" i="4"/>
  <c r="AN35" i="4" s="1"/>
  <c r="B35" i="4"/>
  <c r="AP35" i="4" s="1"/>
  <c r="A35" i="4"/>
  <c r="AN34" i="4"/>
  <c r="AM34" i="4"/>
  <c r="AL34" i="4"/>
  <c r="AS32" i="4"/>
  <c r="AT32" i="4" s="1"/>
  <c r="AU32" i="4" s="1"/>
  <c r="AQ32" i="4"/>
  <c r="AR32" i="4" s="1"/>
  <c r="AO32" i="4"/>
  <c r="AM32" i="4"/>
  <c r="AK32" i="4"/>
  <c r="AL32" i="4" s="1"/>
  <c r="AH32" i="4"/>
  <c r="AG32" i="4"/>
  <c r="AN32" i="4" s="1"/>
  <c r="B32" i="4"/>
  <c r="AP32" i="4" s="1"/>
  <c r="A32" i="4"/>
  <c r="AN31" i="4"/>
  <c r="AM31" i="4"/>
  <c r="AL31" i="4"/>
  <c r="AQ29" i="4"/>
  <c r="AR29" i="4" s="1"/>
  <c r="AO29" i="4"/>
  <c r="AM29" i="4"/>
  <c r="AK29" i="4"/>
  <c r="AL29" i="4" s="1"/>
  <c r="AH29" i="4"/>
  <c r="AG29" i="4"/>
  <c r="AS29" i="4" s="1"/>
  <c r="AT29" i="4" s="1"/>
  <c r="AU29" i="4" s="1"/>
  <c r="B29" i="4"/>
  <c r="AP29" i="4" s="1"/>
  <c r="A29" i="4"/>
  <c r="AN28" i="4"/>
  <c r="AM28" i="4"/>
  <c r="AL28" i="4"/>
  <c r="AS26" i="4"/>
  <c r="AT26" i="4" s="1"/>
  <c r="AU26" i="4" s="1"/>
  <c r="AQ26" i="4"/>
  <c r="AR26" i="4" s="1"/>
  <c r="AO26" i="4"/>
  <c r="AK26" i="4"/>
  <c r="AL26" i="4" s="1"/>
  <c r="AH26" i="4"/>
  <c r="AG26" i="4"/>
  <c r="AN26" i="4" s="1"/>
  <c r="B26" i="4"/>
  <c r="AM26" i="4" s="1"/>
  <c r="A26" i="4"/>
  <c r="AN25" i="4"/>
  <c r="AM25" i="4"/>
  <c r="AL25" i="4"/>
  <c r="AQ23" i="4"/>
  <c r="AR23" i="4" s="1"/>
  <c r="AH23" i="4"/>
  <c r="AO23" i="4" s="1"/>
  <c r="AG23" i="4"/>
  <c r="AN23" i="4" s="1"/>
  <c r="B23" i="4"/>
  <c r="A23" i="4"/>
  <c r="AN22" i="4"/>
  <c r="AM22" i="4"/>
  <c r="AL22" i="4"/>
  <c r="AS20" i="4"/>
  <c r="AT20" i="4" s="1"/>
  <c r="AQ20" i="4"/>
  <c r="AR20" i="4" s="1"/>
  <c r="AO20" i="4"/>
  <c r="AM20" i="4"/>
  <c r="AH20" i="4"/>
  <c r="AG20" i="4"/>
  <c r="AN20" i="4" s="1"/>
  <c r="B20" i="4"/>
  <c r="AP20" i="4" s="1"/>
  <c r="A20" i="4"/>
  <c r="AN19" i="4"/>
  <c r="AM19" i="4"/>
  <c r="AL19" i="4"/>
  <c r="AQ17" i="4"/>
  <c r="AR17" i="4" s="1"/>
  <c r="AO17" i="4"/>
  <c r="AH17" i="4"/>
  <c r="AG17" i="4"/>
  <c r="AS17" i="4" s="1"/>
  <c r="AT17" i="4" s="1"/>
  <c r="B17" i="4"/>
  <c r="AP17" i="4" s="1"/>
  <c r="A17" i="4"/>
  <c r="AN16" i="4"/>
  <c r="AM16" i="4"/>
  <c r="AL16" i="4"/>
  <c r="AS14" i="4"/>
  <c r="AT14" i="4" s="1"/>
  <c r="AQ14" i="4"/>
  <c r="AR14" i="4" s="1"/>
  <c r="AO14" i="4"/>
  <c r="AH14" i="4"/>
  <c r="AG14" i="4"/>
  <c r="AN14" i="4" s="1"/>
  <c r="B14" i="4"/>
  <c r="AM14" i="4" s="1"/>
  <c r="A14" i="4"/>
  <c r="AN13" i="4"/>
  <c r="AM13" i="4"/>
  <c r="AL13" i="4"/>
  <c r="AQ11" i="4"/>
  <c r="AG11" i="4" s="1"/>
  <c r="AH11" i="4"/>
  <c r="AO11" i="4" s="1"/>
  <c r="B11" i="4"/>
  <c r="AP11" i="4" s="1"/>
  <c r="A11" i="4"/>
  <c r="AN10" i="4"/>
  <c r="AM10" i="4"/>
  <c r="AL10" i="4"/>
  <c r="AS8" i="4"/>
  <c r="AT8" i="4" s="1"/>
  <c r="AQ8" i="4"/>
  <c r="AR8" i="4" s="1"/>
  <c r="AO8" i="4"/>
  <c r="AM8" i="4"/>
  <c r="AH8" i="4"/>
  <c r="AG8" i="4"/>
  <c r="B8" i="4"/>
  <c r="AP8" i="4" s="1"/>
  <c r="A8" i="4"/>
  <c r="AG2" i="4"/>
  <c r="S1" i="4"/>
  <c r="AS17" i="6" l="1"/>
  <c r="AT17" i="6" s="1"/>
  <c r="AN17" i="6"/>
  <c r="H96" i="6"/>
  <c r="H98" i="6" s="1"/>
  <c r="AN29" i="6"/>
  <c r="AN41" i="6"/>
  <c r="AN53" i="6"/>
  <c r="AS11" i="6"/>
  <c r="AT11" i="6" s="1"/>
  <c r="AS23" i="6"/>
  <c r="AT23" i="6" s="1"/>
  <c r="AS35" i="6"/>
  <c r="AT35" i="6" s="1"/>
  <c r="AU35" i="6" s="1"/>
  <c r="AS47" i="6"/>
  <c r="AT47" i="6" s="1"/>
  <c r="AU47" i="6" s="1"/>
  <c r="AS59" i="6"/>
  <c r="AT59" i="6" s="1"/>
  <c r="AU59" i="6" s="1"/>
  <c r="AN8" i="6"/>
  <c r="AR17" i="6"/>
  <c r="AP23" i="4"/>
  <c r="AM23" i="4"/>
  <c r="AP41" i="4"/>
  <c r="AM41" i="4"/>
  <c r="AP50" i="5"/>
  <c r="AM50" i="5"/>
  <c r="AP26" i="5"/>
  <c r="AM26" i="5"/>
  <c r="AP14" i="5"/>
  <c r="AM14" i="5"/>
  <c r="AM11" i="4"/>
  <c r="AM47" i="4"/>
  <c r="AM59" i="5"/>
  <c r="AM35" i="5"/>
  <c r="AM44" i="5"/>
  <c r="AM17" i="4"/>
  <c r="AM8" i="5"/>
  <c r="AM20" i="5"/>
  <c r="AM17" i="5"/>
  <c r="AM35" i="4"/>
  <c r="AM59" i="4"/>
  <c r="AO6" i="5"/>
  <c r="K99" i="5" s="1"/>
  <c r="AN8" i="5"/>
  <c r="AS8" i="5"/>
  <c r="AT8" i="5" s="1"/>
  <c r="AG14" i="5"/>
  <c r="AS20" i="5"/>
  <c r="AT20" i="5" s="1"/>
  <c r="AS32" i="5"/>
  <c r="AT32" i="5" s="1"/>
  <c r="AU32" i="5" s="1"/>
  <c r="AM41" i="5"/>
  <c r="AS44" i="5"/>
  <c r="AT44" i="5" s="1"/>
  <c r="AU44" i="5" s="1"/>
  <c r="AM53" i="5"/>
  <c r="AS56" i="5"/>
  <c r="AT56" i="5" s="1"/>
  <c r="AU56" i="5" s="1"/>
  <c r="AN17" i="5"/>
  <c r="AN29" i="5"/>
  <c r="AN41" i="5"/>
  <c r="AN53" i="5"/>
  <c r="AS26" i="5"/>
  <c r="AT26" i="5" s="1"/>
  <c r="AU26" i="5" s="1"/>
  <c r="AS50" i="5"/>
  <c r="AT50" i="5" s="1"/>
  <c r="AU50" i="5" s="1"/>
  <c r="AS38" i="5"/>
  <c r="AT38" i="5" s="1"/>
  <c r="AU38" i="5" s="1"/>
  <c r="AO6" i="4"/>
  <c r="K99" i="4" s="1"/>
  <c r="AN11" i="4"/>
  <c r="AS11" i="4"/>
  <c r="AT11" i="4" s="1"/>
  <c r="H96" i="4"/>
  <c r="H98" i="4" s="1"/>
  <c r="AU8" i="4"/>
  <c r="AK8" i="4" s="1"/>
  <c r="AL8" i="4" s="1"/>
  <c r="AN17" i="4"/>
  <c r="AN29" i="4"/>
  <c r="AS23" i="4"/>
  <c r="AT23" i="4" s="1"/>
  <c r="AS35" i="4"/>
  <c r="AT35" i="4" s="1"/>
  <c r="AU35" i="4" s="1"/>
  <c r="AS47" i="4"/>
  <c r="AT47" i="4" s="1"/>
  <c r="AU47" i="4" s="1"/>
  <c r="AS59" i="4"/>
  <c r="AT59" i="4" s="1"/>
  <c r="AU59" i="4" s="1"/>
  <c r="AR11" i="4"/>
  <c r="AP14" i="4"/>
  <c r="AP26" i="4"/>
  <c r="AP38" i="4"/>
  <c r="AN41" i="4"/>
  <c r="AP50" i="4"/>
  <c r="AN53" i="4"/>
  <c r="AN8" i="4"/>
  <c r="AU23" i="6" l="1"/>
  <c r="AK23" i="6" s="1"/>
  <c r="AL23" i="6" s="1"/>
  <c r="AU11" i="6"/>
  <c r="AK11" i="6" s="1"/>
  <c r="AL11" i="6" s="1"/>
  <c r="AU20" i="6"/>
  <c r="AK20" i="6" s="1"/>
  <c r="AL20" i="6" s="1"/>
  <c r="AU17" i="6"/>
  <c r="AK17" i="6" s="1"/>
  <c r="AL17" i="6" s="1"/>
  <c r="AU14" i="6"/>
  <c r="AK14" i="6" s="1"/>
  <c r="AL14" i="6" s="1"/>
  <c r="AU8" i="6"/>
  <c r="AK8" i="6" s="1"/>
  <c r="AL8" i="6" s="1"/>
  <c r="AN14" i="5"/>
  <c r="AS14" i="5"/>
  <c r="AT14" i="5" s="1"/>
  <c r="H96" i="5"/>
  <c r="H98" i="5" s="1"/>
  <c r="AU11" i="4"/>
  <c r="AK11" i="4" s="1"/>
  <c r="AL11" i="4" s="1"/>
  <c r="AU23" i="4"/>
  <c r="AK23" i="4" s="1"/>
  <c r="AL23" i="4" s="1"/>
  <c r="AU17" i="4"/>
  <c r="AK17" i="4" s="1"/>
  <c r="AL17" i="4" s="1"/>
  <c r="AU14" i="4"/>
  <c r="AK14" i="4" s="1"/>
  <c r="AL14" i="4" s="1"/>
  <c r="AU20" i="4"/>
  <c r="AK20" i="4" s="1"/>
  <c r="AL20" i="4" s="1"/>
  <c r="AU14" i="5" l="1"/>
  <c r="AK14" i="5" s="1"/>
  <c r="AL14" i="5" s="1"/>
  <c r="AU23" i="5"/>
  <c r="AK23" i="5" s="1"/>
  <c r="AL23" i="5" s="1"/>
  <c r="AU17" i="5"/>
  <c r="AK17" i="5" s="1"/>
  <c r="AL17" i="5" s="1"/>
  <c r="AU11" i="5"/>
  <c r="AK11" i="5" s="1"/>
  <c r="AL11" i="5" s="1"/>
  <c r="AU20" i="5"/>
  <c r="AK20" i="5" s="1"/>
  <c r="AL20" i="5" s="1"/>
  <c r="AU8" i="5"/>
  <c r="AK8" i="5" s="1"/>
  <c r="AL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 cacic</author>
  </authors>
  <commentList>
    <comment ref="AH3" authorId="0" shapeId="0" xr:uid="{2201AC59-4F64-4049-B23C-312BE3F32301}">
      <text>
        <r>
          <rPr>
            <b/>
            <sz val="14"/>
            <color indexed="81"/>
            <rFont val="Tahoma"/>
            <family val="2"/>
            <charset val="238"/>
          </rPr>
          <t>mladen cacic:</t>
        </r>
        <r>
          <rPr>
            <sz val="14"/>
            <color indexed="81"/>
            <rFont val="Tahoma"/>
            <family val="2"/>
            <charset val="238"/>
          </rPr>
          <t xml:space="preserve">
Popunjavate samo rubrike evidencije ulova. U koliko je dodjeljen karton označite sa X u predviđenom polju.
U koliko je dodjeljen crveni kartom nakon upisa kartona vratite se na stranicu "Prijava i izvlačenje brojeva i izbrišite startni broj toj ekipi i program će dodjeliti n+1 </t>
        </r>
      </text>
    </comment>
  </commentList>
</comments>
</file>

<file path=xl/sharedStrings.xml><?xml version="1.0" encoding="utf-8"?>
<sst xmlns="http://schemas.openxmlformats.org/spreadsheetml/2006/main" count="217" uniqueCount="80">
  <si>
    <t>LOV ŠARANA</t>
  </si>
  <si>
    <t>EKIPNI PLASMAN</t>
  </si>
  <si>
    <t>Red.br.</t>
  </si>
  <si>
    <t>Ekipa</t>
  </si>
  <si>
    <t>I. kolo</t>
  </si>
  <si>
    <t>II. kolo</t>
  </si>
  <si>
    <t>III. kolo</t>
  </si>
  <si>
    <t>IV. kolo</t>
  </si>
  <si>
    <t>UKUPNO</t>
  </si>
  <si>
    <t>Bodovi</t>
  </si>
  <si>
    <t>Težina</t>
  </si>
  <si>
    <t>Najteža riba</t>
  </si>
  <si>
    <t>PLASMAN</t>
  </si>
  <si>
    <t/>
  </si>
  <si>
    <t>KUP SSRDMŽ 2025</t>
  </si>
  <si>
    <t>Smuđ Goričan</t>
  </si>
  <si>
    <t>Amur Nedelišće</t>
  </si>
  <si>
    <t>Bjelka Domašinec</t>
  </si>
  <si>
    <t>Linjak 2 Ivanovec</t>
  </si>
  <si>
    <t xml:space="preserve">Linjak 1 Ivanovec </t>
  </si>
  <si>
    <t>Ostriž Cirkovljan</t>
  </si>
  <si>
    <t>Prilog - Šaran 3</t>
  </si>
  <si>
    <t>D N E V N I K  N A T J E C A N J A    -  L O V  Š A R A N A</t>
  </si>
  <si>
    <t>Start br.</t>
  </si>
  <si>
    <t>Naziv ekipe</t>
  </si>
  <si>
    <t xml:space="preserve">E  v  i  d  e  n  c  i  j  a     u  l  o  v  a </t>
  </si>
  <si>
    <t>Ukupno</t>
  </si>
  <si>
    <t>Max</t>
  </si>
  <si>
    <t>Žuti karton (označi sa X)</t>
  </si>
  <si>
    <t>Crveni karton (označi sa X)</t>
  </si>
  <si>
    <t>max</t>
  </si>
  <si>
    <t>sum</t>
  </si>
  <si>
    <t>ukupno</t>
  </si>
  <si>
    <t>/</t>
  </si>
  <si>
    <t>rank</t>
  </si>
  <si>
    <t>plasman</t>
  </si>
  <si>
    <t>ekipa</t>
  </si>
  <si>
    <t>ukupna težina</t>
  </si>
  <si>
    <t>Tajnik natjecanja:</t>
  </si>
  <si>
    <t xml:space="preserve">Vrhovni sudac: </t>
  </si>
  <si>
    <t>Predstavnik organizatora:</t>
  </si>
  <si>
    <t>IZMJENE NATJECATELJA :</t>
  </si>
  <si>
    <t>ODUSTALI:</t>
  </si>
  <si>
    <t>Vrijeme izmjene</t>
  </si>
  <si>
    <t>Izašao</t>
  </si>
  <si>
    <t>Ušao</t>
  </si>
  <si>
    <t>Vrijeme odlaska</t>
  </si>
  <si>
    <t>12.4 9:30</t>
  </si>
  <si>
    <t>Gordan Novak</t>
  </si>
  <si>
    <t>Alen Hodak</t>
  </si>
  <si>
    <t>13.4 1:30</t>
  </si>
  <si>
    <t>Nino Erić</t>
  </si>
  <si>
    <t>Dražen Vuk</t>
  </si>
  <si>
    <t>Sankcije:</t>
  </si>
  <si>
    <t xml:space="preserve">Natjecatelj </t>
  </si>
  <si>
    <t>Vrijeme</t>
  </si>
  <si>
    <t>Opis prekršaja:</t>
  </si>
  <si>
    <t>Članak Pravilnika</t>
  </si>
  <si>
    <t>Sankcija</t>
  </si>
  <si>
    <t>Ukupno ulovljeno:</t>
  </si>
  <si>
    <t>kg</t>
  </si>
  <si>
    <t>Ukupan broj riba:</t>
  </si>
  <si>
    <t>kom</t>
  </si>
  <si>
    <t>Prosječna težina ribe:</t>
  </si>
  <si>
    <t>Najveća riba:</t>
  </si>
  <si>
    <t>x</t>
  </si>
  <si>
    <t>Linjak 1 Ivanovec</t>
  </si>
  <si>
    <t>25.4. 14:30</t>
  </si>
  <si>
    <t>Neven Šamarija</t>
  </si>
  <si>
    <t>Miroslav korunek</t>
  </si>
  <si>
    <t>25.4. 19:15</t>
  </si>
  <si>
    <t>Zlatko Okić</t>
  </si>
  <si>
    <t>Samir Horvat</t>
  </si>
  <si>
    <t>25.4. 18:39</t>
  </si>
  <si>
    <t>Zabunom bacili jednu raketu 9min nakon teškog hranjena</t>
  </si>
  <si>
    <t>čl.20. st. 4.</t>
  </si>
  <si>
    <t>Žuti karton</t>
  </si>
  <si>
    <t>16.5 18:00</t>
  </si>
  <si>
    <t>Damir Kovač</t>
  </si>
  <si>
    <t>17.5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</si>
</sst>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2" formatCode="d/m/;@"/>
    <numFmt numFmtId="173" formatCode="0.000"/>
    <numFmt numFmtId="174" formatCode="0.0000000"/>
    <numFmt numFmtId="175" formatCode="0.000&quot; kg&quot;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20"/>
      <name val="Arial"/>
      <family val="2"/>
      <charset val="238"/>
    </font>
    <font>
      <b/>
      <sz val="28"/>
      <name val="Algerian"/>
      <family val="5"/>
    </font>
    <font>
      <i/>
      <sz val="14"/>
      <name val="Arial"/>
      <family val="2"/>
      <charset val="238"/>
    </font>
    <font>
      <b/>
      <sz val="22"/>
      <name val="Arial"/>
      <family val="2"/>
      <charset val="238"/>
    </font>
    <font>
      <b/>
      <sz val="24"/>
      <name val="Algerian"/>
      <family val="5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24"/>
      <name val="Arial"/>
      <family val="2"/>
      <charset val="238"/>
    </font>
    <font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b/>
      <sz val="14"/>
      <color indexed="81"/>
      <name val="Tahoma"/>
      <family val="2"/>
      <charset val="238"/>
    </font>
    <font>
      <sz val="14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7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shrinkToFit="1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/>
    <xf numFmtId="172" fontId="1" fillId="2" borderId="1" xfId="1" applyNumberFormat="1" applyFill="1" applyBorder="1" applyAlignment="1" applyProtection="1">
      <alignment horizontal="center" vertical="center"/>
      <protection hidden="1"/>
    </xf>
    <xf numFmtId="172" fontId="1" fillId="2" borderId="2" xfId="1" applyNumberFormat="1" applyFill="1" applyBorder="1" applyAlignment="1" applyProtection="1">
      <alignment horizontal="center" vertical="center"/>
      <protection hidden="1"/>
    </xf>
    <xf numFmtId="172" fontId="1" fillId="2" borderId="3" xfId="1" applyNumberFormat="1" applyFill="1" applyBorder="1" applyAlignment="1" applyProtection="1">
      <alignment horizontal="center" vertical="center" wrapText="1"/>
      <protection hidden="1"/>
    </xf>
    <xf numFmtId="172" fontId="1" fillId="2" borderId="2" xfId="1" applyNumberFormat="1" applyFill="1" applyBorder="1" applyAlignment="1" applyProtection="1">
      <alignment horizontal="center" vertical="center" wrapText="1"/>
      <protection hidden="1"/>
    </xf>
    <xf numFmtId="172" fontId="6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Alignment="1" applyProtection="1">
      <alignment horizontal="center" vertical="center" shrinkToFit="1"/>
      <protection hidden="1"/>
    </xf>
    <xf numFmtId="172" fontId="1" fillId="2" borderId="5" xfId="1" applyNumberFormat="1" applyFill="1" applyBorder="1" applyAlignment="1" applyProtection="1">
      <alignment horizontal="center" vertical="center"/>
      <protection hidden="1"/>
    </xf>
    <xf numFmtId="172" fontId="1" fillId="2" borderId="0" xfId="1" applyNumberFormat="1" applyFill="1" applyAlignment="1" applyProtection="1">
      <alignment horizontal="center" vertical="center"/>
      <protection hidden="1"/>
    </xf>
    <xf numFmtId="172" fontId="1" fillId="2" borderId="6" xfId="1" applyNumberFormat="1" applyFill="1" applyBorder="1" applyAlignment="1" applyProtection="1">
      <alignment horizontal="center" vertical="center" wrapText="1"/>
      <protection hidden="1"/>
    </xf>
    <xf numFmtId="172" fontId="1" fillId="2" borderId="7" xfId="1" applyNumberFormat="1" applyFill="1" applyBorder="1" applyAlignment="1" applyProtection="1">
      <alignment horizontal="center" vertical="center"/>
      <protection hidden="1"/>
    </xf>
    <xf numFmtId="172" fontId="1" fillId="2" borderId="7" xfId="1" applyNumberFormat="1" applyFill="1" applyBorder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center" vertical="center" shrinkToFit="1"/>
      <protection hidden="1"/>
    </xf>
    <xf numFmtId="0" fontId="9" fillId="0" borderId="9" xfId="1" applyFont="1" applyBorder="1" applyAlignment="1" applyProtection="1">
      <alignment horizontal="center" vertical="center"/>
      <protection hidden="1"/>
    </xf>
    <xf numFmtId="0" fontId="10" fillId="0" borderId="10" xfId="1" applyFont="1" applyBorder="1" applyAlignment="1" applyProtection="1">
      <alignment vertical="center" wrapText="1"/>
      <protection hidden="1"/>
    </xf>
    <xf numFmtId="0" fontId="9" fillId="0" borderId="11" xfId="1" applyFont="1" applyBorder="1" applyAlignment="1" applyProtection="1">
      <alignment horizontal="center" vertical="center"/>
      <protection hidden="1"/>
    </xf>
    <xf numFmtId="0" fontId="9" fillId="0" borderId="12" xfId="1" applyFont="1" applyBorder="1" applyAlignment="1" applyProtection="1">
      <alignment horizontal="center" vertical="center"/>
      <protection hidden="1"/>
    </xf>
    <xf numFmtId="4" fontId="9" fillId="0" borderId="13" xfId="1" applyNumberFormat="1" applyFont="1" applyBorder="1" applyAlignment="1" applyProtection="1">
      <alignment horizontal="center" vertical="center"/>
      <protection hidden="1"/>
    </xf>
    <xf numFmtId="4" fontId="9" fillId="0" borderId="12" xfId="1" applyNumberFormat="1" applyFont="1" applyBorder="1" applyAlignment="1" applyProtection="1">
      <alignment horizontal="center" vertical="center"/>
      <protection hidden="1"/>
    </xf>
    <xf numFmtId="0" fontId="8" fillId="0" borderId="13" xfId="1" applyFont="1" applyBorder="1" applyAlignment="1" applyProtection="1">
      <alignment horizontal="center" vertical="center"/>
      <protection hidden="1"/>
    </xf>
    <xf numFmtId="0" fontId="9" fillId="0" borderId="14" xfId="1" applyFont="1" applyBorder="1" applyAlignment="1" applyProtection="1">
      <alignment horizontal="center" vertical="center"/>
      <protection hidden="1"/>
    </xf>
    <xf numFmtId="0" fontId="10" fillId="0" borderId="15" xfId="1" applyFont="1" applyBorder="1" applyAlignment="1" applyProtection="1">
      <alignment vertical="center" wrapText="1"/>
      <protection hidden="1"/>
    </xf>
    <xf numFmtId="0" fontId="9" fillId="0" borderId="16" xfId="1" applyFont="1" applyBorder="1" applyAlignment="1" applyProtection="1">
      <alignment horizontal="center" vertical="center"/>
      <protection hidden="1"/>
    </xf>
    <xf numFmtId="0" fontId="9" fillId="0" borderId="17" xfId="1" applyFont="1" applyBorder="1" applyAlignment="1" applyProtection="1">
      <alignment horizontal="center" vertical="center"/>
      <protection hidden="1"/>
    </xf>
    <xf numFmtId="4" fontId="9" fillId="0" borderId="18" xfId="1" applyNumberFormat="1" applyFont="1" applyBorder="1" applyAlignment="1" applyProtection="1">
      <alignment horizontal="center" vertical="center"/>
      <protection hidden="1"/>
    </xf>
    <xf numFmtId="4" fontId="9" fillId="0" borderId="17" xfId="1" applyNumberFormat="1" applyFont="1" applyBorder="1" applyAlignment="1" applyProtection="1">
      <alignment horizontal="center" vertical="center"/>
      <protection hidden="1"/>
    </xf>
    <xf numFmtId="0" fontId="8" fillId="0" borderId="18" xfId="1" applyFont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shrinkToFit="1"/>
      <protection hidden="1"/>
    </xf>
    <xf numFmtId="0" fontId="1" fillId="2" borderId="20" xfId="1" applyFill="1" applyBorder="1" applyAlignment="1" applyProtection="1">
      <alignment horizontal="center" vertical="center" shrinkToFit="1"/>
      <protection hidden="1"/>
    </xf>
    <xf numFmtId="0" fontId="1" fillId="2" borderId="21" xfId="1" applyFill="1" applyBorder="1" applyAlignment="1" applyProtection="1">
      <alignment horizontal="center" vertical="center" shrinkToFit="1"/>
      <protection hidden="1"/>
    </xf>
    <xf numFmtId="0" fontId="6" fillId="2" borderId="31" xfId="1" applyFont="1" applyFill="1" applyBorder="1" applyAlignment="1" applyProtection="1">
      <alignment horizontal="center" vertical="center"/>
      <protection hidden="1"/>
    </xf>
    <xf numFmtId="0" fontId="6" fillId="2" borderId="32" xfId="1" applyFont="1" applyFill="1" applyBorder="1" applyAlignment="1" applyProtection="1">
      <alignment horizontal="center" vertical="center"/>
      <protection hidden="1"/>
    </xf>
    <xf numFmtId="0" fontId="6" fillId="2" borderId="30" xfId="1" applyFont="1" applyFill="1" applyBorder="1" applyAlignment="1" applyProtection="1">
      <alignment horizontal="center" vertical="center"/>
      <protection hidden="1"/>
    </xf>
    <xf numFmtId="0" fontId="7" fillId="2" borderId="22" xfId="1" applyFont="1" applyFill="1" applyBorder="1" applyAlignment="1" applyProtection="1">
      <alignment horizontal="center" vertical="center"/>
      <protection hidden="1"/>
    </xf>
    <xf numFmtId="0" fontId="7" fillId="2" borderId="7" xfId="1" applyFont="1" applyFill="1" applyBorder="1" applyAlignment="1" applyProtection="1">
      <alignment horizontal="center" vertical="center"/>
      <protection hidden="1"/>
    </xf>
    <xf numFmtId="0" fontId="7" fillId="2" borderId="23" xfId="1" applyFont="1" applyFill="1" applyBorder="1" applyAlignment="1" applyProtection="1">
      <alignment horizontal="center" vertical="center"/>
      <protection hidden="1"/>
    </xf>
    <xf numFmtId="0" fontId="7" fillId="2" borderId="24" xfId="1" applyFont="1" applyFill="1" applyBorder="1" applyAlignment="1" applyProtection="1">
      <alignment horizontal="center" vertical="center"/>
      <protection hidden="1"/>
    </xf>
    <xf numFmtId="0" fontId="7" fillId="2" borderId="25" xfId="1" applyFont="1" applyFill="1" applyBorder="1" applyAlignment="1" applyProtection="1">
      <alignment horizontal="center" vertical="center"/>
      <protection hidden="1"/>
    </xf>
    <xf numFmtId="0" fontId="7" fillId="2" borderId="26" xfId="1" applyFont="1" applyFill="1" applyBorder="1" applyAlignment="1" applyProtection="1">
      <alignment horizontal="center" vertical="center"/>
      <protection hidden="1"/>
    </xf>
    <xf numFmtId="0" fontId="1" fillId="2" borderId="19" xfId="1" applyFill="1" applyBorder="1" applyAlignment="1" applyProtection="1">
      <alignment horizontal="center" vertical="center" shrinkToFit="1"/>
      <protection hidden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2" borderId="20" xfId="1" applyFill="1" applyBorder="1" applyAlignment="1" applyProtection="1">
      <alignment horizontal="center" vertical="center" shrinkToFit="1"/>
      <protection hidden="1"/>
    </xf>
    <xf numFmtId="0" fontId="1" fillId="2" borderId="21" xfId="1" applyFill="1" applyBorder="1" applyAlignment="1" applyProtection="1">
      <alignment horizontal="center" vertical="center" shrinkToFit="1"/>
      <protection hidden="1"/>
    </xf>
    <xf numFmtId="0" fontId="2" fillId="0" borderId="0" xfId="2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/>
      <protection hidden="1"/>
    </xf>
    <xf numFmtId="0" fontId="4" fillId="2" borderId="27" xfId="1" applyFont="1" applyFill="1" applyBorder="1" applyAlignment="1" applyProtection="1">
      <alignment horizontal="center" vertical="center"/>
      <protection hidden="1"/>
    </xf>
    <xf numFmtId="0" fontId="4" fillId="2" borderId="28" xfId="1" applyFont="1" applyFill="1" applyBorder="1" applyAlignment="1" applyProtection="1">
      <alignment horizontal="center" vertical="center"/>
      <protection hidden="1"/>
    </xf>
    <xf numFmtId="0" fontId="4" fillId="2" borderId="29" xfId="1" applyFont="1" applyFill="1" applyBorder="1" applyAlignment="1" applyProtection="1">
      <alignment horizontal="center" vertical="center"/>
      <protection hidden="1"/>
    </xf>
    <xf numFmtId="0" fontId="5" fillId="2" borderId="30" xfId="1" applyFont="1" applyFill="1" applyBorder="1" applyAlignment="1" applyProtection="1">
      <alignment horizontal="center" vertical="center" shrinkToFit="1"/>
      <protection hidden="1"/>
    </xf>
    <xf numFmtId="0" fontId="5" fillId="2" borderId="21" xfId="1" applyFont="1" applyFill="1" applyBorder="1" applyAlignment="1" applyProtection="1">
      <alignment horizontal="center" vertical="center" shrinkToFit="1"/>
      <protection hidden="1"/>
    </xf>
    <xf numFmtId="0" fontId="5" fillId="2" borderId="3" xfId="1" applyFont="1" applyFill="1" applyBorder="1" applyAlignment="1" applyProtection="1">
      <alignment horizontal="center" vertical="center" shrinkToFit="1"/>
      <protection hidden="1"/>
    </xf>
    <xf numFmtId="0" fontId="1" fillId="0" borderId="0" xfId="3" applyProtection="1">
      <protection hidden="1"/>
    </xf>
    <xf numFmtId="0" fontId="5" fillId="0" borderId="0" xfId="3" applyFont="1" applyAlignment="1" applyProtection="1">
      <alignment horizontal="left"/>
      <protection hidden="1"/>
    </xf>
    <xf numFmtId="0" fontId="11" fillId="0" borderId="0" xfId="3" applyFont="1" applyProtection="1">
      <protection hidden="1"/>
    </xf>
    <xf numFmtId="0" fontId="12" fillId="0" borderId="0" xfId="3" applyFont="1" applyAlignment="1" applyProtection="1">
      <alignment horizontal="center"/>
      <protection hidden="1"/>
    </xf>
    <xf numFmtId="0" fontId="13" fillId="0" borderId="0" xfId="3" applyFont="1" applyProtection="1">
      <protection hidden="1"/>
    </xf>
    <xf numFmtId="2" fontId="1" fillId="0" borderId="0" xfId="3" applyNumberFormat="1" applyProtection="1">
      <protection hidden="1"/>
    </xf>
    <xf numFmtId="173" fontId="1" fillId="0" borderId="0" xfId="3" applyNumberFormat="1" applyProtection="1">
      <protection hidden="1"/>
    </xf>
    <xf numFmtId="174" fontId="1" fillId="0" borderId="0" xfId="3" applyNumberFormat="1" applyProtection="1">
      <protection hidden="1"/>
    </xf>
    <xf numFmtId="0" fontId="14" fillId="0" borderId="0" xfId="3" applyFont="1" applyAlignment="1" applyProtection="1">
      <alignment horizontal="center"/>
      <protection hidden="1"/>
    </xf>
    <xf numFmtId="0" fontId="15" fillId="0" borderId="0" xfId="3" applyFont="1" applyAlignment="1" applyProtection="1">
      <alignment horizontal="center"/>
      <protection hidden="1"/>
    </xf>
    <xf numFmtId="0" fontId="16" fillId="0" borderId="0" xfId="3" applyFont="1" applyProtection="1">
      <protection hidden="1"/>
    </xf>
    <xf numFmtId="0" fontId="1" fillId="0" borderId="0" xfId="3" applyAlignment="1" applyProtection="1">
      <alignment wrapText="1"/>
      <protection hidden="1"/>
    </xf>
    <xf numFmtId="0" fontId="2" fillId="3" borderId="33" xfId="3" applyFont="1" applyFill="1" applyBorder="1" applyAlignment="1" applyProtection="1">
      <alignment horizontal="center" vertical="center" wrapText="1"/>
      <protection hidden="1"/>
    </xf>
    <xf numFmtId="0" fontId="8" fillId="3" borderId="34" xfId="3" applyFont="1" applyFill="1" applyBorder="1" applyAlignment="1" applyProtection="1">
      <alignment horizontal="center" vertical="center" wrapText="1"/>
      <protection hidden="1"/>
    </xf>
    <xf numFmtId="0" fontId="2" fillId="3" borderId="35" xfId="3" applyFont="1" applyFill="1" applyBorder="1" applyAlignment="1" applyProtection="1">
      <alignment horizontal="center" vertical="center" wrapText="1"/>
      <protection hidden="1"/>
    </xf>
    <xf numFmtId="0" fontId="17" fillId="3" borderId="36" xfId="3" applyFont="1" applyFill="1" applyBorder="1" applyProtection="1">
      <protection hidden="1"/>
    </xf>
    <xf numFmtId="0" fontId="17" fillId="3" borderId="37" xfId="3" applyFont="1" applyFill="1" applyBorder="1" applyProtection="1">
      <protection hidden="1"/>
    </xf>
    <xf numFmtId="0" fontId="2" fillId="3" borderId="38" xfId="3" applyFont="1" applyFill="1" applyBorder="1" applyAlignment="1" applyProtection="1">
      <alignment horizontal="center" vertical="center"/>
      <protection hidden="1"/>
    </xf>
    <xf numFmtId="0" fontId="2" fillId="4" borderId="33" xfId="3" applyFont="1" applyFill="1" applyBorder="1" applyAlignment="1" applyProtection="1">
      <alignment horizontal="center" vertical="center" wrapText="1"/>
      <protection hidden="1"/>
    </xf>
    <xf numFmtId="0" fontId="2" fillId="5" borderId="23" xfId="3" applyFont="1" applyFill="1" applyBorder="1" applyAlignment="1" applyProtection="1">
      <alignment horizontal="center" vertical="center" wrapText="1"/>
      <protection hidden="1"/>
    </xf>
    <xf numFmtId="0" fontId="2" fillId="3" borderId="39" xfId="3" applyFont="1" applyFill="1" applyBorder="1" applyAlignment="1" applyProtection="1">
      <alignment horizontal="center" vertical="center"/>
      <protection hidden="1"/>
    </xf>
    <xf numFmtId="0" fontId="1" fillId="0" borderId="0" xfId="3" applyAlignment="1" applyProtection="1">
      <alignment horizontal="center" vertical="center"/>
      <protection hidden="1"/>
    </xf>
    <xf numFmtId="9" fontId="1" fillId="0" borderId="0" xfId="3" applyNumberFormat="1" applyProtection="1">
      <protection hidden="1"/>
    </xf>
    <xf numFmtId="174" fontId="1" fillId="0" borderId="0" xfId="3" applyNumberFormat="1" applyAlignment="1" applyProtection="1">
      <alignment horizontal="center"/>
      <protection hidden="1"/>
    </xf>
    <xf numFmtId="0" fontId="2" fillId="3" borderId="14" xfId="3" applyFont="1" applyFill="1" applyBorder="1" applyAlignment="1" applyProtection="1">
      <alignment horizontal="center" vertical="center" wrapText="1"/>
      <protection hidden="1"/>
    </xf>
    <xf numFmtId="0" fontId="8" fillId="3" borderId="18" xfId="3" applyFont="1" applyFill="1" applyBorder="1" applyAlignment="1" applyProtection="1">
      <alignment horizontal="center" vertical="center" wrapText="1"/>
      <protection hidden="1"/>
    </xf>
    <xf numFmtId="0" fontId="8" fillId="3" borderId="40" xfId="3" applyFont="1" applyFill="1" applyBorder="1" applyAlignment="1" applyProtection="1">
      <alignment horizontal="center" vertical="center" wrapText="1"/>
      <protection hidden="1"/>
    </xf>
    <xf numFmtId="0" fontId="8" fillId="3" borderId="41" xfId="3" applyFont="1" applyFill="1" applyBorder="1" applyAlignment="1" applyProtection="1">
      <alignment horizontal="center" vertical="center" wrapText="1"/>
      <protection hidden="1"/>
    </xf>
    <xf numFmtId="0" fontId="8" fillId="3" borderId="42" xfId="3" applyFont="1" applyFill="1" applyBorder="1" applyAlignment="1" applyProtection="1">
      <alignment horizontal="center" vertical="center" wrapText="1"/>
      <protection hidden="1"/>
    </xf>
    <xf numFmtId="0" fontId="2" fillId="3" borderId="14" xfId="3" applyFont="1" applyFill="1" applyBorder="1" applyProtection="1">
      <protection hidden="1"/>
    </xf>
    <xf numFmtId="0" fontId="2" fillId="3" borderId="15" xfId="3" applyFont="1" applyFill="1" applyBorder="1" applyAlignment="1" applyProtection="1">
      <alignment horizontal="center" vertical="center"/>
      <protection hidden="1"/>
    </xf>
    <xf numFmtId="0" fontId="2" fillId="4" borderId="14" xfId="3" applyFont="1" applyFill="1" applyBorder="1" applyAlignment="1" applyProtection="1">
      <alignment horizontal="center" vertical="center" wrapText="1"/>
      <protection hidden="1"/>
    </xf>
    <xf numFmtId="0" fontId="2" fillId="5" borderId="43" xfId="3" applyFont="1" applyFill="1" applyBorder="1" applyAlignment="1" applyProtection="1">
      <alignment horizontal="center" vertical="center" wrapText="1"/>
      <protection hidden="1"/>
    </xf>
    <xf numFmtId="0" fontId="2" fillId="3" borderId="44" xfId="3" applyFont="1" applyFill="1" applyBorder="1" applyAlignment="1" applyProtection="1">
      <alignment horizontal="center" vertical="center"/>
      <protection hidden="1"/>
    </xf>
    <xf numFmtId="0" fontId="10" fillId="6" borderId="45" xfId="3" applyFont="1" applyFill="1" applyBorder="1" applyAlignment="1" applyProtection="1">
      <alignment horizontal="center" vertical="center" wrapText="1"/>
      <protection hidden="1"/>
    </xf>
    <xf numFmtId="0" fontId="5" fillId="6" borderId="46" xfId="3" applyFont="1" applyFill="1" applyBorder="1" applyAlignment="1" applyProtection="1">
      <alignment horizontal="center" vertical="center" wrapText="1"/>
      <protection hidden="1"/>
    </xf>
    <xf numFmtId="0" fontId="6" fillId="0" borderId="9" xfId="3" applyFont="1" applyBorder="1" applyAlignment="1" applyProtection="1">
      <alignment horizontal="center" vertical="center" wrapText="1"/>
      <protection hidden="1"/>
    </xf>
    <xf numFmtId="0" fontId="6" fillId="0" borderId="47" xfId="3" applyFont="1" applyBorder="1" applyAlignment="1" applyProtection="1">
      <alignment horizontal="center" vertical="center" wrapText="1"/>
      <protection hidden="1"/>
    </xf>
    <xf numFmtId="0" fontId="6" fillId="0" borderId="48" xfId="3" applyFont="1" applyBorder="1" applyAlignment="1" applyProtection="1">
      <alignment horizontal="center" vertical="center" wrapText="1"/>
      <protection hidden="1"/>
    </xf>
    <xf numFmtId="0" fontId="6" fillId="0" borderId="8" xfId="3" applyFont="1" applyBorder="1" applyAlignment="1" applyProtection="1">
      <alignment horizontal="center" vertical="center" wrapText="1"/>
      <protection hidden="1"/>
    </xf>
    <xf numFmtId="0" fontId="6" fillId="0" borderId="49" xfId="3" applyFont="1" applyBorder="1" applyAlignment="1" applyProtection="1">
      <alignment horizontal="center" vertical="center" wrapText="1"/>
      <protection hidden="1"/>
    </xf>
    <xf numFmtId="0" fontId="6" fillId="7" borderId="33" xfId="3" applyFont="1" applyFill="1" applyBorder="1" applyProtection="1">
      <protection hidden="1"/>
    </xf>
    <xf numFmtId="0" fontId="1" fillId="6" borderId="38" xfId="3" applyFill="1" applyBorder="1" applyAlignment="1" applyProtection="1">
      <alignment horizontal="center" vertical="center"/>
      <protection hidden="1"/>
    </xf>
    <xf numFmtId="0" fontId="1" fillId="6" borderId="40" xfId="3" applyFill="1" applyBorder="1" applyAlignment="1" applyProtection="1">
      <alignment horizontal="center" vertical="center" wrapText="1"/>
      <protection hidden="1"/>
    </xf>
    <xf numFmtId="0" fontId="1" fillId="6" borderId="34" xfId="3" applyFill="1" applyBorder="1" applyAlignment="1" applyProtection="1">
      <alignment horizontal="center" vertical="center" wrapText="1"/>
      <protection hidden="1"/>
    </xf>
    <xf numFmtId="0" fontId="6" fillId="6" borderId="40" xfId="3" applyFont="1" applyFill="1" applyBorder="1" applyAlignment="1" applyProtection="1">
      <alignment horizontal="center" vertical="center"/>
      <protection hidden="1"/>
    </xf>
    <xf numFmtId="0" fontId="1" fillId="6" borderId="0" xfId="3" applyFill="1" applyAlignment="1" applyProtection="1">
      <alignment horizontal="center" vertical="center"/>
      <protection hidden="1"/>
    </xf>
    <xf numFmtId="0" fontId="8" fillId="0" borderId="39" xfId="3" applyFont="1" applyBorder="1" applyAlignment="1" applyProtection="1">
      <alignment horizontal="center" vertical="center"/>
      <protection hidden="1"/>
    </xf>
    <xf numFmtId="0" fontId="2" fillId="0" borderId="50" xfId="3" applyFont="1" applyBorder="1" applyAlignment="1" applyProtection="1">
      <alignment horizontal="center" vertical="center" wrapText="1"/>
      <protection hidden="1"/>
    </xf>
    <xf numFmtId="2" fontId="17" fillId="0" borderId="51" xfId="3" applyNumberFormat="1" applyFont="1" applyBorder="1" applyAlignment="1" applyProtection="1">
      <alignment horizontal="center" vertical="center" shrinkToFit="1"/>
      <protection locked="0"/>
    </xf>
    <xf numFmtId="2" fontId="17" fillId="0" borderId="52" xfId="3" applyNumberFormat="1" applyFont="1" applyBorder="1" applyAlignment="1" applyProtection="1">
      <alignment horizontal="center" vertical="center" shrinkToFit="1"/>
      <protection locked="0"/>
    </xf>
    <xf numFmtId="2" fontId="17" fillId="0" borderId="53" xfId="3" applyNumberFormat="1" applyFont="1" applyBorder="1" applyAlignment="1" applyProtection="1">
      <alignment horizontal="center" vertical="center" shrinkToFit="1"/>
      <protection locked="0"/>
    </xf>
    <xf numFmtId="4" fontId="18" fillId="0" borderId="54" xfId="3" applyNumberFormat="1" applyFont="1" applyBorder="1" applyAlignment="1" applyProtection="1">
      <alignment horizontal="center" vertical="center" shrinkToFit="1"/>
      <protection hidden="1"/>
    </xf>
    <xf numFmtId="4" fontId="18" fillId="0" borderId="55" xfId="3" applyNumberFormat="1" applyFont="1" applyBorder="1" applyAlignment="1" applyProtection="1">
      <alignment horizontal="center" vertical="center" shrinkToFit="1"/>
      <protection hidden="1"/>
    </xf>
    <xf numFmtId="0" fontId="19" fillId="0" borderId="39" xfId="3" applyFont="1" applyBorder="1" applyAlignment="1" applyProtection="1">
      <alignment horizontal="center" vertical="center"/>
      <protection locked="0"/>
    </xf>
    <xf numFmtId="0" fontId="19" fillId="0" borderId="50" xfId="3" applyFont="1" applyBorder="1" applyAlignment="1" applyProtection="1">
      <alignment horizontal="center" vertical="center"/>
      <protection locked="0"/>
    </xf>
    <xf numFmtId="0" fontId="16" fillId="0" borderId="39" xfId="3" applyFont="1" applyBorder="1" applyAlignment="1" applyProtection="1">
      <alignment horizontal="center" vertical="center"/>
      <protection hidden="1"/>
    </xf>
    <xf numFmtId="0" fontId="1" fillId="0" borderId="5" xfId="3" applyBorder="1" applyAlignment="1" applyProtection="1">
      <alignment horizontal="center" vertical="center"/>
      <protection hidden="1"/>
    </xf>
    <xf numFmtId="173" fontId="3" fillId="0" borderId="0" xfId="3" applyNumberFormat="1" applyFont="1" applyProtection="1">
      <protection hidden="1"/>
    </xf>
    <xf numFmtId="0" fontId="8" fillId="0" borderId="4" xfId="3" applyFont="1" applyBorder="1" applyAlignment="1" applyProtection="1">
      <alignment horizontal="center" vertical="center"/>
      <protection hidden="1"/>
    </xf>
    <xf numFmtId="0" fontId="2" fillId="0" borderId="6" xfId="3" applyFont="1" applyBorder="1" applyAlignment="1" applyProtection="1">
      <alignment horizontal="center" vertical="center" wrapText="1"/>
      <protection hidden="1"/>
    </xf>
    <xf numFmtId="2" fontId="17" fillId="0" borderId="56" xfId="3" applyNumberFormat="1" applyFont="1" applyBorder="1" applyAlignment="1" applyProtection="1">
      <alignment horizontal="center" vertical="center" shrinkToFit="1"/>
      <protection locked="0"/>
    </xf>
    <xf numFmtId="2" fontId="17" fillId="0" borderId="57" xfId="3" applyNumberFormat="1" applyFont="1" applyBorder="1" applyAlignment="1" applyProtection="1">
      <alignment horizontal="center" vertical="center" shrinkToFit="1"/>
      <protection locked="0"/>
    </xf>
    <xf numFmtId="2" fontId="17" fillId="0" borderId="58" xfId="3" applyNumberFormat="1" applyFont="1" applyBorder="1" applyAlignment="1" applyProtection="1">
      <alignment horizontal="center" vertical="center" shrinkToFit="1"/>
      <protection locked="0"/>
    </xf>
    <xf numFmtId="4" fontId="18" fillId="0" borderId="4" xfId="3" applyNumberFormat="1" applyFont="1" applyBorder="1" applyAlignment="1" applyProtection="1">
      <alignment horizontal="center" vertical="center" shrinkToFit="1"/>
      <protection hidden="1"/>
    </xf>
    <xf numFmtId="4" fontId="18" fillId="0" borderId="0" xfId="3" applyNumberFormat="1" applyFont="1" applyAlignment="1" applyProtection="1">
      <alignment horizontal="center" vertical="center" shrinkToFit="1"/>
      <protection hidden="1"/>
    </xf>
    <xf numFmtId="0" fontId="19" fillId="0" borderId="4" xfId="3" applyFont="1" applyBorder="1" applyAlignment="1" applyProtection="1">
      <alignment horizontal="center" vertical="center"/>
      <protection locked="0"/>
    </xf>
    <xf numFmtId="0" fontId="19" fillId="0" borderId="6" xfId="3" applyFont="1" applyBorder="1" applyAlignment="1" applyProtection="1">
      <alignment horizontal="center" vertical="center"/>
      <protection locked="0"/>
    </xf>
    <xf numFmtId="0" fontId="16" fillId="0" borderId="4" xfId="3" applyFont="1" applyBorder="1" applyAlignment="1" applyProtection="1">
      <alignment horizontal="center" vertical="center"/>
      <protection hidden="1"/>
    </xf>
    <xf numFmtId="0" fontId="8" fillId="0" borderId="44" xfId="3" applyFont="1" applyBorder="1" applyAlignment="1" applyProtection="1">
      <alignment horizontal="center" vertical="center"/>
      <protection hidden="1"/>
    </xf>
    <xf numFmtId="0" fontId="2" fillId="0" borderId="59" xfId="3" applyFont="1" applyBorder="1" applyAlignment="1" applyProtection="1">
      <alignment horizontal="center" vertical="center" wrapText="1"/>
      <protection hidden="1"/>
    </xf>
    <xf numFmtId="2" fontId="17" fillId="0" borderId="60" xfId="3" applyNumberFormat="1" applyFont="1" applyBorder="1" applyAlignment="1" applyProtection="1">
      <alignment horizontal="center" vertical="center" shrinkToFit="1"/>
      <protection locked="0"/>
    </xf>
    <xf numFmtId="2" fontId="17" fillId="0" borderId="61" xfId="3" applyNumberFormat="1" applyFont="1" applyBorder="1" applyAlignment="1" applyProtection="1">
      <alignment horizontal="center" vertical="center" shrinkToFit="1"/>
      <protection locked="0"/>
    </xf>
    <xf numFmtId="2" fontId="17" fillId="0" borderId="62" xfId="3" applyNumberFormat="1" applyFont="1" applyBorder="1" applyAlignment="1" applyProtection="1">
      <alignment horizontal="center" vertical="center" shrinkToFit="1"/>
      <protection locked="0"/>
    </xf>
    <xf numFmtId="4" fontId="18" fillId="0" borderId="63" xfId="3" applyNumberFormat="1" applyFont="1" applyBorder="1" applyAlignment="1" applyProtection="1">
      <alignment horizontal="center" vertical="center" shrinkToFit="1"/>
      <protection hidden="1"/>
    </xf>
    <xf numFmtId="4" fontId="18" fillId="0" borderId="64" xfId="3" applyNumberFormat="1" applyFont="1" applyBorder="1" applyAlignment="1" applyProtection="1">
      <alignment horizontal="center" vertical="center" shrinkToFit="1"/>
      <protection hidden="1"/>
    </xf>
    <xf numFmtId="0" fontId="19" fillId="0" borderId="63" xfId="3" applyFont="1" applyBorder="1" applyAlignment="1" applyProtection="1">
      <alignment horizontal="center" vertical="center"/>
      <protection locked="0"/>
    </xf>
    <xf numFmtId="0" fontId="19" fillId="0" borderId="59" xfId="3" applyFont="1" applyBorder="1" applyAlignment="1" applyProtection="1">
      <alignment horizontal="center" vertical="center"/>
      <protection locked="0"/>
    </xf>
    <xf numFmtId="0" fontId="16" fillId="0" borderId="63" xfId="3" applyFont="1" applyBorder="1" applyAlignment="1" applyProtection="1">
      <alignment horizontal="center" vertical="center"/>
      <protection hidden="1"/>
    </xf>
    <xf numFmtId="0" fontId="8" fillId="8" borderId="39" xfId="3" applyFont="1" applyFill="1" applyBorder="1" applyAlignment="1" applyProtection="1">
      <alignment horizontal="center" vertical="center"/>
      <protection hidden="1"/>
    </xf>
    <xf numFmtId="0" fontId="2" fillId="8" borderId="50" xfId="3" applyFont="1" applyFill="1" applyBorder="1" applyAlignment="1" applyProtection="1">
      <alignment horizontal="center" vertical="center" wrapText="1"/>
      <protection hidden="1"/>
    </xf>
    <xf numFmtId="2" fontId="17" fillId="8" borderId="47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48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49" xfId="3" applyNumberFormat="1" applyFont="1" applyFill="1" applyBorder="1" applyAlignment="1" applyProtection="1">
      <alignment horizontal="center" vertical="center" shrinkToFit="1"/>
      <protection locked="0"/>
    </xf>
    <xf numFmtId="4" fontId="18" fillId="8" borderId="54" xfId="3" applyNumberFormat="1" applyFont="1" applyFill="1" applyBorder="1" applyAlignment="1" applyProtection="1">
      <alignment horizontal="center" vertical="center" shrinkToFit="1"/>
      <protection hidden="1"/>
    </xf>
    <xf numFmtId="4" fontId="18" fillId="8" borderId="55" xfId="3" applyNumberFormat="1" applyFont="1" applyFill="1" applyBorder="1" applyAlignment="1" applyProtection="1">
      <alignment horizontal="center" vertical="center" shrinkToFit="1"/>
      <protection hidden="1"/>
    </xf>
    <xf numFmtId="0" fontId="19" fillId="8" borderId="65" xfId="3" applyFont="1" applyFill="1" applyBorder="1" applyAlignment="1" applyProtection="1">
      <alignment horizontal="center" vertical="center"/>
      <protection locked="0"/>
    </xf>
    <xf numFmtId="0" fontId="19" fillId="8" borderId="66" xfId="3" applyFont="1" applyFill="1" applyBorder="1" applyAlignment="1" applyProtection="1">
      <alignment horizontal="center" vertical="center"/>
      <protection locked="0"/>
    </xf>
    <xf numFmtId="0" fontId="16" fillId="8" borderId="65" xfId="3" applyFont="1" applyFill="1" applyBorder="1" applyAlignment="1" applyProtection="1">
      <alignment horizontal="center" vertical="center"/>
      <protection hidden="1"/>
    </xf>
    <xf numFmtId="0" fontId="8" fillId="8" borderId="4" xfId="3" applyFont="1" applyFill="1" applyBorder="1" applyAlignment="1" applyProtection="1">
      <alignment horizontal="center" vertical="center"/>
      <protection hidden="1"/>
    </xf>
    <xf numFmtId="0" fontId="2" fillId="8" borderId="6" xfId="3" applyFont="1" applyFill="1" applyBorder="1" applyAlignment="1" applyProtection="1">
      <alignment horizontal="center" vertical="center" wrapText="1"/>
      <protection hidden="1"/>
    </xf>
    <xf numFmtId="2" fontId="17" fillId="8" borderId="67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68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69" xfId="3" applyNumberFormat="1" applyFont="1" applyFill="1" applyBorder="1" applyAlignment="1" applyProtection="1">
      <alignment horizontal="center" vertical="center" shrinkToFit="1"/>
      <protection locked="0"/>
    </xf>
    <xf numFmtId="4" fontId="18" fillId="8" borderId="4" xfId="3" applyNumberFormat="1" applyFont="1" applyFill="1" applyBorder="1" applyAlignment="1" applyProtection="1">
      <alignment horizontal="center" vertical="center" shrinkToFit="1"/>
      <protection hidden="1"/>
    </xf>
    <xf numFmtId="4" fontId="18" fillId="8" borderId="0" xfId="3" applyNumberFormat="1" applyFont="1" applyFill="1" applyAlignment="1" applyProtection="1">
      <alignment horizontal="center" vertical="center" shrinkToFit="1"/>
      <protection hidden="1"/>
    </xf>
    <xf numFmtId="0" fontId="19" fillId="8" borderId="4" xfId="3" applyFont="1" applyFill="1" applyBorder="1" applyAlignment="1" applyProtection="1">
      <alignment horizontal="center" vertical="center"/>
      <protection locked="0"/>
    </xf>
    <xf numFmtId="0" fontId="19" fillId="8" borderId="6" xfId="3" applyFont="1" applyFill="1" applyBorder="1" applyAlignment="1" applyProtection="1">
      <alignment horizontal="center" vertical="center"/>
      <protection locked="0"/>
    </xf>
    <xf numFmtId="0" fontId="16" fillId="8" borderId="4" xfId="3" applyFont="1" applyFill="1" applyBorder="1" applyAlignment="1" applyProtection="1">
      <alignment horizontal="center" vertical="center"/>
      <protection hidden="1"/>
    </xf>
    <xf numFmtId="0" fontId="8" fillId="8" borderId="44" xfId="3" applyFont="1" applyFill="1" applyBorder="1" applyAlignment="1" applyProtection="1">
      <alignment horizontal="center" vertical="center"/>
      <protection hidden="1"/>
    </xf>
    <xf numFmtId="0" fontId="2" fillId="8" borderId="59" xfId="3" applyFont="1" applyFill="1" applyBorder="1" applyAlignment="1" applyProtection="1">
      <alignment horizontal="center" vertical="center" wrapText="1"/>
      <protection hidden="1"/>
    </xf>
    <xf numFmtId="2" fontId="17" fillId="8" borderId="60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61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62" xfId="3" applyNumberFormat="1" applyFont="1" applyFill="1" applyBorder="1" applyAlignment="1" applyProtection="1">
      <alignment horizontal="center" vertical="center" shrinkToFit="1"/>
      <protection locked="0"/>
    </xf>
    <xf numFmtId="4" fontId="18" fillId="8" borderId="63" xfId="3" applyNumberFormat="1" applyFont="1" applyFill="1" applyBorder="1" applyAlignment="1" applyProtection="1">
      <alignment horizontal="center" vertical="center" shrinkToFit="1"/>
      <protection hidden="1"/>
    </xf>
    <xf numFmtId="4" fontId="18" fillId="8" borderId="64" xfId="3" applyNumberFormat="1" applyFont="1" applyFill="1" applyBorder="1" applyAlignment="1" applyProtection="1">
      <alignment horizontal="center" vertical="center" shrinkToFit="1"/>
      <protection hidden="1"/>
    </xf>
    <xf numFmtId="0" fontId="19" fillId="8" borderId="63" xfId="3" applyFont="1" applyFill="1" applyBorder="1" applyAlignment="1" applyProtection="1">
      <alignment horizontal="center" vertical="center"/>
      <protection locked="0"/>
    </xf>
    <xf numFmtId="0" fontId="19" fillId="8" borderId="59" xfId="3" applyFont="1" applyFill="1" applyBorder="1" applyAlignment="1" applyProtection="1">
      <alignment horizontal="center" vertical="center"/>
      <protection locked="0"/>
    </xf>
    <xf numFmtId="0" fontId="16" fillId="8" borderId="63" xfId="3" applyFont="1" applyFill="1" applyBorder="1" applyAlignment="1" applyProtection="1">
      <alignment horizontal="center" vertical="center"/>
      <protection hidden="1"/>
    </xf>
    <xf numFmtId="2" fontId="17" fillId="0" borderId="47" xfId="3" applyNumberFormat="1" applyFont="1" applyBorder="1" applyAlignment="1" applyProtection="1">
      <alignment horizontal="center" vertical="center" shrinkToFit="1"/>
      <protection locked="0"/>
    </xf>
    <xf numFmtId="2" fontId="17" fillId="0" borderId="48" xfId="3" applyNumberFormat="1" applyFont="1" applyBorder="1" applyAlignment="1" applyProtection="1">
      <alignment horizontal="center" vertical="center" shrinkToFit="1"/>
      <protection locked="0"/>
    </xf>
    <xf numFmtId="2" fontId="17" fillId="0" borderId="49" xfId="3" applyNumberFormat="1" applyFont="1" applyBorder="1" applyAlignment="1" applyProtection="1">
      <alignment horizontal="center" vertical="center" shrinkToFit="1"/>
      <protection locked="0"/>
    </xf>
    <xf numFmtId="0" fontId="19" fillId="0" borderId="65" xfId="3" applyFont="1" applyBorder="1" applyAlignment="1" applyProtection="1">
      <alignment horizontal="center" vertical="center"/>
      <protection locked="0"/>
    </xf>
    <xf numFmtId="0" fontId="19" fillId="0" borderId="66" xfId="3" applyFont="1" applyBorder="1" applyAlignment="1" applyProtection="1">
      <alignment horizontal="center" vertical="center"/>
      <protection locked="0"/>
    </xf>
    <xf numFmtId="0" fontId="16" fillId="0" borderId="65" xfId="3" applyFont="1" applyBorder="1" applyAlignment="1" applyProtection="1">
      <alignment horizontal="center" vertical="center"/>
      <protection hidden="1"/>
    </xf>
    <xf numFmtId="2" fontId="17" fillId="0" borderId="67" xfId="3" applyNumberFormat="1" applyFont="1" applyBorder="1" applyAlignment="1" applyProtection="1">
      <alignment horizontal="center" vertical="center" shrinkToFit="1"/>
      <protection locked="0"/>
    </xf>
    <xf numFmtId="2" fontId="17" fillId="0" borderId="68" xfId="3" applyNumberFormat="1" applyFont="1" applyBorder="1" applyAlignment="1" applyProtection="1">
      <alignment horizontal="center" vertical="center" shrinkToFit="1"/>
      <protection locked="0"/>
    </xf>
    <xf numFmtId="2" fontId="17" fillId="0" borderId="69" xfId="3" applyNumberFormat="1" applyFont="1" applyBorder="1" applyAlignment="1" applyProtection="1">
      <alignment horizontal="center" vertical="center" shrinkToFit="1"/>
      <protection locked="0"/>
    </xf>
    <xf numFmtId="2" fontId="17" fillId="8" borderId="70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71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72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73" xfId="3" applyNumberFormat="1" applyFont="1" applyFill="1" applyBorder="1" applyAlignment="1" applyProtection="1">
      <alignment horizontal="center" vertical="center" shrinkToFit="1"/>
      <protection locked="0"/>
    </xf>
    <xf numFmtId="0" fontId="2" fillId="8" borderId="23" xfId="3" applyFont="1" applyFill="1" applyBorder="1" applyAlignment="1" applyProtection="1">
      <alignment horizontal="center" vertical="center" wrapText="1"/>
      <protection hidden="1"/>
    </xf>
    <xf numFmtId="0" fontId="2" fillId="8" borderId="43" xfId="3" applyFont="1" applyFill="1" applyBorder="1" applyAlignment="1" applyProtection="1">
      <alignment horizontal="center" vertical="center" wrapText="1"/>
      <protection hidden="1"/>
    </xf>
    <xf numFmtId="2" fontId="17" fillId="8" borderId="74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75" xfId="3" applyNumberFormat="1" applyFont="1" applyFill="1" applyBorder="1" applyAlignment="1" applyProtection="1">
      <alignment horizontal="center" vertical="center" shrinkToFit="1"/>
      <protection locked="0"/>
    </xf>
    <xf numFmtId="2" fontId="17" fillId="8" borderId="76" xfId="3" applyNumberFormat="1" applyFont="1" applyFill="1" applyBorder="1" applyAlignment="1" applyProtection="1">
      <alignment horizontal="center" vertical="center" shrinkToFit="1"/>
      <protection locked="0"/>
    </xf>
    <xf numFmtId="4" fontId="18" fillId="8" borderId="44" xfId="3" applyNumberFormat="1" applyFont="1" applyFill="1" applyBorder="1" applyAlignment="1" applyProtection="1">
      <alignment horizontal="center" vertical="center" shrinkToFit="1"/>
      <protection hidden="1"/>
    </xf>
    <xf numFmtId="4" fontId="18" fillId="8" borderId="77" xfId="3" applyNumberFormat="1" applyFont="1" applyFill="1" applyBorder="1" applyAlignment="1" applyProtection="1">
      <alignment horizontal="center" vertical="center" shrinkToFit="1"/>
      <protection hidden="1"/>
    </xf>
    <xf numFmtId="0" fontId="19" fillId="8" borderId="44" xfId="3" applyFont="1" applyFill="1" applyBorder="1" applyAlignment="1" applyProtection="1">
      <alignment horizontal="center" vertical="center"/>
      <protection locked="0"/>
    </xf>
    <xf numFmtId="0" fontId="19" fillId="8" borderId="43" xfId="3" applyFont="1" applyFill="1" applyBorder="1" applyAlignment="1" applyProtection="1">
      <alignment horizontal="center" vertical="center"/>
      <protection locked="0"/>
    </xf>
    <xf numFmtId="0" fontId="16" fillId="8" borderId="44" xfId="3" applyFont="1" applyFill="1" applyBorder="1" applyAlignment="1" applyProtection="1">
      <alignment horizontal="center" vertical="center"/>
      <protection hidden="1"/>
    </xf>
    <xf numFmtId="0" fontId="18" fillId="0" borderId="7" xfId="3" applyFont="1" applyBorder="1" applyAlignment="1" applyProtection="1">
      <alignment horizontal="center" vertical="center"/>
      <protection hidden="1"/>
    </xf>
    <xf numFmtId="0" fontId="1" fillId="0" borderId="7" xfId="3" applyBorder="1" applyAlignment="1" applyProtection="1">
      <alignment wrapText="1"/>
      <protection hidden="1"/>
    </xf>
    <xf numFmtId="0" fontId="20" fillId="0" borderId="0" xfId="3" applyFont="1" applyAlignment="1" applyProtection="1">
      <alignment horizontal="left" vertical="center"/>
      <protection hidden="1"/>
    </xf>
    <xf numFmtId="22" fontId="3" fillId="0" borderId="0" xfId="3" applyNumberFormat="1" applyFont="1" applyAlignment="1" applyProtection="1">
      <alignment vertical="center"/>
      <protection hidden="1"/>
    </xf>
    <xf numFmtId="22" fontId="20" fillId="0" borderId="0" xfId="3" applyNumberFormat="1" applyFont="1" applyAlignment="1" applyProtection="1">
      <alignment vertical="center"/>
      <protection hidden="1"/>
    </xf>
    <xf numFmtId="22" fontId="20" fillId="0" borderId="0" xfId="3" applyNumberFormat="1" applyFont="1" applyAlignment="1" applyProtection="1">
      <alignment horizontal="left" vertical="center" shrinkToFit="1"/>
      <protection hidden="1"/>
    </xf>
    <xf numFmtId="0" fontId="1" fillId="0" borderId="0" xfId="3" applyAlignment="1" applyProtection="1">
      <alignment vertical="center"/>
      <protection hidden="1"/>
    </xf>
    <xf numFmtId="0" fontId="3" fillId="0" borderId="0" xfId="3" applyFont="1" applyAlignment="1" applyProtection="1">
      <alignment vertical="center"/>
      <protection hidden="1"/>
    </xf>
    <xf numFmtId="2" fontId="20" fillId="0" borderId="0" xfId="3" applyNumberFormat="1" applyFont="1" applyAlignment="1" applyProtection="1">
      <alignment horizontal="center" vertical="center" shrinkToFit="1"/>
      <protection locked="0" hidden="1"/>
    </xf>
    <xf numFmtId="0" fontId="20" fillId="0" borderId="0" xfId="3" applyFont="1" applyAlignment="1" applyProtection="1">
      <alignment horizontal="left" vertical="center" shrinkToFit="1"/>
      <protection hidden="1"/>
    </xf>
    <xf numFmtId="2" fontId="17" fillId="0" borderId="0" xfId="3" applyNumberFormat="1" applyFont="1" applyAlignment="1" applyProtection="1">
      <alignment horizontal="center" vertical="center" shrinkToFit="1"/>
      <protection locked="0" hidden="1"/>
    </xf>
    <xf numFmtId="0" fontId="1" fillId="0" borderId="0" xfId="3" applyAlignment="1" applyProtection="1">
      <alignment horizontal="left" vertical="center" shrinkToFit="1"/>
      <protection locked="0" hidden="1"/>
    </xf>
    <xf numFmtId="0" fontId="17" fillId="0" borderId="0" xfId="3" applyFont="1" applyAlignment="1" applyProtection="1">
      <alignment vertical="center"/>
      <protection hidden="1"/>
    </xf>
    <xf numFmtId="1" fontId="2" fillId="0" borderId="0" xfId="3" applyNumberFormat="1" applyFont="1" applyAlignment="1" applyProtection="1">
      <alignment horizontal="center" vertical="center"/>
      <protection hidden="1"/>
    </xf>
    <xf numFmtId="1" fontId="2" fillId="0" borderId="0" xfId="3" applyNumberFormat="1" applyFont="1" applyAlignment="1" applyProtection="1">
      <alignment vertical="center"/>
      <protection hidden="1"/>
    </xf>
    <xf numFmtId="2" fontId="1" fillId="0" borderId="0" xfId="3" applyNumberFormat="1" applyAlignment="1" applyProtection="1">
      <alignment vertical="center"/>
      <protection hidden="1"/>
    </xf>
    <xf numFmtId="173" fontId="1" fillId="0" borderId="0" xfId="3" applyNumberFormat="1" applyAlignment="1" applyProtection="1">
      <alignment vertical="center"/>
      <protection hidden="1"/>
    </xf>
    <xf numFmtId="174" fontId="1" fillId="0" borderId="0" xfId="3" applyNumberFormat="1" applyAlignment="1" applyProtection="1">
      <alignment vertical="center"/>
      <protection hidden="1"/>
    </xf>
    <xf numFmtId="4" fontId="2" fillId="0" borderId="0" xfId="3" applyNumberFormat="1" applyFont="1" applyAlignment="1" applyProtection="1">
      <alignment horizontal="center" vertical="center"/>
      <protection hidden="1"/>
    </xf>
    <xf numFmtId="0" fontId="1" fillId="0" borderId="0" xfId="3" applyAlignment="1" applyProtection="1">
      <alignment vertical="center" wrapText="1"/>
      <protection hidden="1"/>
    </xf>
    <xf numFmtId="0" fontId="17" fillId="0" borderId="0" xfId="3" applyFont="1" applyAlignment="1" applyProtection="1">
      <alignment vertical="center" wrapText="1"/>
      <protection hidden="1"/>
    </xf>
    <xf numFmtId="0" fontId="11" fillId="0" borderId="0" xfId="3" applyFont="1" applyAlignment="1" applyProtection="1">
      <alignment vertical="center"/>
      <protection hidden="1"/>
    </xf>
    <xf numFmtId="2" fontId="3" fillId="0" borderId="0" xfId="3" applyNumberFormat="1" applyFont="1" applyAlignment="1" applyProtection="1">
      <alignment vertical="center"/>
      <protection hidden="1"/>
    </xf>
    <xf numFmtId="173" fontId="3" fillId="0" borderId="0" xfId="3" applyNumberFormat="1" applyFont="1" applyAlignment="1" applyProtection="1">
      <alignment vertical="center"/>
      <protection hidden="1"/>
    </xf>
    <xf numFmtId="174" fontId="3" fillId="0" borderId="0" xfId="3" applyNumberFormat="1" applyFont="1" applyAlignment="1" applyProtection="1">
      <alignment vertical="center"/>
      <protection hidden="1"/>
    </xf>
    <xf numFmtId="0" fontId="2" fillId="7" borderId="78" xfId="3" applyFont="1" applyFill="1" applyBorder="1" applyAlignment="1" applyProtection="1">
      <alignment horizontal="center" vertical="center"/>
      <protection hidden="1"/>
    </xf>
    <xf numFmtId="0" fontId="2" fillId="7" borderId="42" xfId="3" applyFont="1" applyFill="1" applyBorder="1" applyAlignment="1" applyProtection="1">
      <alignment horizontal="center" vertical="center"/>
      <protection hidden="1"/>
    </xf>
    <xf numFmtId="0" fontId="2" fillId="7" borderId="41" xfId="3" applyFont="1" applyFill="1" applyBorder="1" applyAlignment="1" applyProtection="1">
      <alignment horizontal="center" vertical="center"/>
      <protection hidden="1"/>
    </xf>
    <xf numFmtId="0" fontId="5" fillId="7" borderId="45" xfId="3" applyFont="1" applyFill="1" applyBorder="1" applyAlignment="1" applyProtection="1">
      <alignment horizontal="center" vertical="center"/>
      <protection hidden="1"/>
    </xf>
    <xf numFmtId="0" fontId="5" fillId="7" borderId="79" xfId="3" applyFont="1" applyFill="1" applyBorder="1" applyAlignment="1" applyProtection="1">
      <alignment horizontal="center" vertical="center"/>
      <protection hidden="1"/>
    </xf>
    <xf numFmtId="0" fontId="5" fillId="7" borderId="80" xfId="3" applyFont="1" applyFill="1" applyBorder="1" applyAlignment="1" applyProtection="1">
      <alignment horizontal="center" vertical="center"/>
      <protection hidden="1"/>
    </xf>
    <xf numFmtId="0" fontId="2" fillId="7" borderId="45" xfId="3" applyFont="1" applyFill="1" applyBorder="1" applyAlignment="1" applyProtection="1">
      <alignment horizontal="center" vertical="center"/>
      <protection hidden="1"/>
    </xf>
    <xf numFmtId="0" fontId="2" fillId="7" borderId="79" xfId="3" applyFont="1" applyFill="1" applyBorder="1" applyAlignment="1" applyProtection="1">
      <alignment horizontal="center" vertical="center"/>
      <protection hidden="1"/>
    </xf>
    <xf numFmtId="0" fontId="2" fillId="7" borderId="80" xfId="3" applyFont="1" applyFill="1" applyBorder="1" applyAlignment="1" applyProtection="1">
      <alignment horizontal="center" vertical="center"/>
      <protection hidden="1"/>
    </xf>
    <xf numFmtId="173" fontId="17" fillId="0" borderId="0" xfId="3" applyNumberFormat="1" applyFont="1" applyAlignment="1" applyProtection="1">
      <alignment vertical="center"/>
      <protection hidden="1"/>
    </xf>
    <xf numFmtId="174" fontId="17" fillId="0" borderId="0" xfId="3" applyNumberFormat="1" applyFont="1" applyAlignment="1" applyProtection="1">
      <alignment vertical="center"/>
      <protection hidden="1"/>
    </xf>
    <xf numFmtId="0" fontId="16" fillId="0" borderId="81" xfId="3" applyFont="1" applyBorder="1" applyAlignment="1" applyProtection="1">
      <alignment horizontal="center" vertical="center" shrinkToFit="1"/>
      <protection locked="0"/>
    </xf>
    <xf numFmtId="0" fontId="16" fillId="0" borderId="38" xfId="3" applyFont="1" applyBorder="1" applyAlignment="1" applyProtection="1">
      <alignment horizontal="center" vertical="center" shrinkToFit="1"/>
      <protection locked="0"/>
    </xf>
    <xf numFmtId="0" fontId="16" fillId="0" borderId="34" xfId="3" applyFont="1" applyBorder="1" applyAlignment="1" applyProtection="1">
      <alignment horizontal="center" vertical="center" shrinkToFit="1"/>
      <protection locked="0"/>
    </xf>
    <xf numFmtId="49" fontId="20" fillId="0" borderId="82" xfId="3" applyNumberFormat="1" applyFont="1" applyBorder="1" applyAlignment="1" applyProtection="1">
      <alignment horizontal="center" vertical="center"/>
      <protection locked="0"/>
    </xf>
    <xf numFmtId="49" fontId="20" fillId="0" borderId="48" xfId="3" applyNumberFormat="1" applyFont="1" applyBorder="1" applyAlignment="1" applyProtection="1">
      <alignment horizontal="center" vertical="center"/>
      <protection locked="0"/>
    </xf>
    <xf numFmtId="49" fontId="20" fillId="0" borderId="8" xfId="3" applyNumberFormat="1" applyFont="1" applyBorder="1" applyAlignment="1" applyProtection="1">
      <alignment horizontal="center" vertical="center"/>
      <protection locked="0"/>
    </xf>
    <xf numFmtId="0" fontId="20" fillId="0" borderId="81" xfId="3" applyFont="1" applyBorder="1" applyAlignment="1" applyProtection="1">
      <alignment horizontal="center" vertical="center"/>
      <protection locked="0"/>
    </xf>
    <xf numFmtId="0" fontId="20" fillId="0" borderId="38" xfId="3" applyFont="1" applyBorder="1" applyAlignment="1" applyProtection="1">
      <alignment horizontal="center" vertical="center"/>
      <protection locked="0"/>
    </xf>
    <xf numFmtId="0" fontId="20" fillId="0" borderId="34" xfId="3" applyFont="1" applyBorder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vertical="center"/>
      <protection hidden="1"/>
    </xf>
    <xf numFmtId="0" fontId="16" fillId="0" borderId="82" xfId="3" applyFont="1" applyBorder="1" applyAlignment="1" applyProtection="1">
      <alignment horizontal="center" vertical="center" shrinkToFit="1"/>
      <protection locked="0"/>
    </xf>
    <xf numFmtId="0" fontId="16" fillId="0" borderId="48" xfId="3" applyFont="1" applyBorder="1" applyAlignment="1" applyProtection="1">
      <alignment horizontal="center" vertical="center" shrinkToFit="1"/>
      <protection locked="0"/>
    </xf>
    <xf numFmtId="0" fontId="16" fillId="0" borderId="8" xfId="3" applyFont="1" applyBorder="1" applyAlignment="1" applyProtection="1">
      <alignment horizontal="center" vertical="center" shrinkToFit="1"/>
      <protection locked="0"/>
    </xf>
    <xf numFmtId="49" fontId="20" fillId="0" borderId="47" xfId="3" applyNumberFormat="1" applyFont="1" applyBorder="1" applyAlignment="1" applyProtection="1">
      <alignment horizontal="center" vertical="center"/>
      <protection locked="0"/>
    </xf>
    <xf numFmtId="0" fontId="16" fillId="0" borderId="83" xfId="3" applyFont="1" applyBorder="1" applyAlignment="1" applyProtection="1">
      <alignment horizontal="center" vertical="center" shrinkToFit="1"/>
      <protection locked="0"/>
    </xf>
    <xf numFmtId="0" fontId="16" fillId="0" borderId="84" xfId="3" applyFont="1" applyBorder="1" applyAlignment="1" applyProtection="1">
      <alignment horizontal="center" vertical="center" shrinkToFit="1"/>
      <protection locked="0"/>
    </xf>
    <xf numFmtId="0" fontId="16" fillId="0" borderId="85" xfId="3" applyFont="1" applyBorder="1" applyAlignment="1" applyProtection="1">
      <alignment horizontal="center" vertical="center" shrinkToFit="1"/>
      <protection locked="0"/>
    </xf>
    <xf numFmtId="49" fontId="20" fillId="0" borderId="86" xfId="3" applyNumberFormat="1" applyFont="1" applyBorder="1" applyAlignment="1" applyProtection="1">
      <alignment horizontal="center" vertical="center"/>
      <protection locked="0"/>
    </xf>
    <xf numFmtId="49" fontId="20" fillId="0" borderId="52" xfId="3" applyNumberFormat="1" applyFont="1" applyBorder="1" applyAlignment="1" applyProtection="1">
      <alignment horizontal="center" vertical="center"/>
      <protection locked="0"/>
    </xf>
    <xf numFmtId="49" fontId="20" fillId="0" borderId="87" xfId="3" applyNumberFormat="1" applyFont="1" applyBorder="1" applyAlignment="1" applyProtection="1">
      <alignment horizontal="center" vertical="center"/>
      <protection locked="0"/>
    </xf>
    <xf numFmtId="0" fontId="20" fillId="0" borderId="83" xfId="3" applyFont="1" applyBorder="1" applyAlignment="1" applyProtection="1">
      <alignment horizontal="center" vertical="center"/>
      <protection locked="0"/>
    </xf>
    <xf numFmtId="0" fontId="20" fillId="0" borderId="84" xfId="3" applyFont="1" applyBorder="1" applyAlignment="1" applyProtection="1">
      <alignment horizontal="center" vertical="center"/>
      <protection locked="0"/>
    </xf>
    <xf numFmtId="0" fontId="20" fillId="0" borderId="85" xfId="3" applyFont="1" applyBorder="1" applyAlignment="1" applyProtection="1">
      <alignment horizontal="center" vertical="center"/>
      <protection locked="0"/>
    </xf>
    <xf numFmtId="0" fontId="16" fillId="0" borderId="86" xfId="3" applyFont="1" applyBorder="1" applyAlignment="1" applyProtection="1">
      <alignment horizontal="center" vertical="center"/>
      <protection locked="0"/>
    </xf>
    <xf numFmtId="0" fontId="16" fillId="0" borderId="52" xfId="3" applyFont="1" applyBorder="1" applyAlignment="1" applyProtection="1">
      <alignment horizontal="center" vertical="center"/>
      <protection locked="0"/>
    </xf>
    <xf numFmtId="0" fontId="16" fillId="0" borderId="87" xfId="3" applyFont="1" applyBorder="1" applyAlignment="1" applyProtection="1">
      <alignment horizontal="center" vertical="center"/>
      <protection locked="0"/>
    </xf>
    <xf numFmtId="49" fontId="20" fillId="0" borderId="51" xfId="3" applyNumberFormat="1" applyFont="1" applyBorder="1" applyAlignment="1" applyProtection="1">
      <alignment horizontal="center" vertical="center"/>
      <protection locked="0"/>
    </xf>
    <xf numFmtId="0" fontId="1" fillId="0" borderId="6" xfId="3" applyBorder="1" applyAlignment="1" applyProtection="1">
      <alignment vertical="center"/>
      <protection hidden="1"/>
    </xf>
    <xf numFmtId="49" fontId="20" fillId="0" borderId="83" xfId="3" applyNumberFormat="1" applyFont="1" applyBorder="1" applyAlignment="1" applyProtection="1">
      <alignment horizontal="center" vertical="center"/>
      <protection locked="0"/>
    </xf>
    <xf numFmtId="49" fontId="20" fillId="0" borderId="84" xfId="3" applyNumberFormat="1" applyFont="1" applyBorder="1" applyAlignment="1" applyProtection="1">
      <alignment horizontal="center" vertical="center"/>
      <protection locked="0"/>
    </xf>
    <xf numFmtId="49" fontId="20" fillId="0" borderId="85" xfId="3" applyNumberFormat="1" applyFont="1" applyBorder="1" applyAlignment="1" applyProtection="1">
      <alignment horizontal="center" vertical="center"/>
      <protection locked="0"/>
    </xf>
    <xf numFmtId="0" fontId="16" fillId="0" borderId="83" xfId="3" applyFont="1" applyBorder="1" applyAlignment="1" applyProtection="1">
      <alignment horizontal="center" vertical="center"/>
      <protection locked="0"/>
    </xf>
    <xf numFmtId="0" fontId="16" fillId="0" borderId="84" xfId="3" applyFont="1" applyBorder="1" applyAlignment="1" applyProtection="1">
      <alignment horizontal="center" vertical="center"/>
      <protection locked="0"/>
    </xf>
    <xf numFmtId="0" fontId="16" fillId="0" borderId="85" xfId="3" applyFont="1" applyBorder="1" applyAlignment="1" applyProtection="1">
      <alignment horizontal="center" vertical="center"/>
      <protection locked="0"/>
    </xf>
    <xf numFmtId="0" fontId="16" fillId="0" borderId="88" xfId="3" applyFont="1" applyBorder="1" applyAlignment="1" applyProtection="1">
      <alignment horizontal="center" vertical="center" shrinkToFit="1"/>
      <protection locked="0"/>
    </xf>
    <xf numFmtId="0" fontId="16" fillId="0" borderId="15" xfId="3" applyFont="1" applyBorder="1" applyAlignment="1" applyProtection="1">
      <alignment horizontal="center" vertical="center" shrinkToFit="1"/>
      <protection locked="0"/>
    </xf>
    <xf numFmtId="0" fontId="16" fillId="0" borderId="18" xfId="3" applyFont="1" applyBorder="1" applyAlignment="1" applyProtection="1">
      <alignment horizontal="center" vertical="center" shrinkToFit="1"/>
      <protection locked="0"/>
    </xf>
    <xf numFmtId="49" fontId="20" fillId="0" borderId="74" xfId="3" applyNumberFormat="1" applyFont="1" applyBorder="1" applyAlignment="1" applyProtection="1">
      <alignment horizontal="center" vertical="center"/>
      <protection locked="0"/>
    </xf>
    <xf numFmtId="49" fontId="20" fillId="0" borderId="75" xfId="3" applyNumberFormat="1" applyFont="1" applyBorder="1" applyAlignment="1" applyProtection="1">
      <alignment horizontal="center" vertical="center"/>
      <protection locked="0"/>
    </xf>
    <xf numFmtId="49" fontId="20" fillId="0" borderId="76" xfId="3" applyNumberFormat="1" applyFont="1" applyBorder="1" applyAlignment="1" applyProtection="1">
      <alignment horizontal="center" vertical="center"/>
      <protection locked="0"/>
    </xf>
    <xf numFmtId="0" fontId="20" fillId="0" borderId="88" xfId="3" applyFont="1" applyBorder="1" applyAlignment="1" applyProtection="1">
      <alignment horizontal="center" vertical="center"/>
      <protection locked="0"/>
    </xf>
    <xf numFmtId="0" fontId="20" fillId="0" borderId="15" xfId="3" applyFont="1" applyBorder="1" applyAlignment="1" applyProtection="1">
      <alignment horizontal="center" vertical="center"/>
      <protection locked="0"/>
    </xf>
    <xf numFmtId="0" fontId="20" fillId="0" borderId="18" xfId="3" applyFont="1" applyBorder="1" applyAlignment="1" applyProtection="1">
      <alignment horizontal="center" vertical="center"/>
      <protection locked="0"/>
    </xf>
    <xf numFmtId="0" fontId="16" fillId="0" borderId="74" xfId="3" applyFont="1" applyBorder="1" applyAlignment="1" applyProtection="1">
      <alignment horizontal="center" vertical="center"/>
      <protection locked="0"/>
    </xf>
    <xf numFmtId="0" fontId="16" fillId="0" borderId="75" xfId="3" applyFont="1" applyBorder="1" applyAlignment="1" applyProtection="1">
      <alignment horizontal="center" vertical="center"/>
      <protection locked="0"/>
    </xf>
    <xf numFmtId="0" fontId="16" fillId="0" borderId="76" xfId="3" applyFont="1" applyBorder="1" applyAlignment="1" applyProtection="1">
      <alignment horizontal="center" vertical="center"/>
      <protection locked="0"/>
    </xf>
    <xf numFmtId="49" fontId="20" fillId="0" borderId="89" xfId="3" applyNumberFormat="1" applyFont="1" applyBorder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vertical="center" wrapText="1"/>
      <protection hidden="1"/>
    </xf>
    <xf numFmtId="0" fontId="5" fillId="0" borderId="0" xfId="3" applyFont="1" applyAlignment="1" applyProtection="1">
      <alignment vertical="center" wrapText="1"/>
      <protection hidden="1"/>
    </xf>
    <xf numFmtId="0" fontId="2" fillId="7" borderId="22" xfId="3" applyFont="1" applyFill="1" applyBorder="1" applyAlignment="1" applyProtection="1">
      <alignment horizontal="center" vertical="center"/>
      <protection hidden="1"/>
    </xf>
    <xf numFmtId="0" fontId="2" fillId="7" borderId="7" xfId="3" applyFont="1" applyFill="1" applyBorder="1" applyAlignment="1" applyProtection="1">
      <alignment horizontal="center" vertical="center"/>
      <protection hidden="1"/>
    </xf>
    <xf numFmtId="0" fontId="2" fillId="7" borderId="23" xfId="3" applyFont="1" applyFill="1" applyBorder="1" applyAlignment="1" applyProtection="1">
      <alignment horizontal="center" vertical="center"/>
      <protection hidden="1"/>
    </xf>
    <xf numFmtId="0" fontId="17" fillId="9" borderId="22" xfId="3" applyFont="1" applyFill="1" applyBorder="1" applyAlignment="1" applyProtection="1">
      <alignment vertical="center"/>
      <protection hidden="1"/>
    </xf>
    <xf numFmtId="0" fontId="17" fillId="9" borderId="7" xfId="3" applyFont="1" applyFill="1" applyBorder="1" applyAlignment="1" applyProtection="1">
      <alignment vertical="center"/>
      <protection hidden="1"/>
    </xf>
    <xf numFmtId="0" fontId="17" fillId="9" borderId="23" xfId="3" applyFont="1" applyFill="1" applyBorder="1" applyAlignment="1" applyProtection="1">
      <alignment vertical="center"/>
      <protection hidden="1"/>
    </xf>
    <xf numFmtId="0" fontId="2" fillId="7" borderId="78" xfId="3" applyFont="1" applyFill="1" applyBorder="1" applyAlignment="1" applyProtection="1">
      <alignment horizontal="center" vertical="center" shrinkToFit="1"/>
      <protection hidden="1"/>
    </xf>
    <xf numFmtId="0" fontId="2" fillId="7" borderId="42" xfId="3" applyFont="1" applyFill="1" applyBorder="1" applyAlignment="1" applyProtection="1">
      <alignment horizontal="center" vertical="center" shrinkToFit="1"/>
      <protection hidden="1"/>
    </xf>
    <xf numFmtId="0" fontId="2" fillId="7" borderId="41" xfId="3" applyFont="1" applyFill="1" applyBorder="1" applyAlignment="1" applyProtection="1">
      <alignment horizontal="center" vertical="center" shrinkToFit="1"/>
      <protection hidden="1"/>
    </xf>
    <xf numFmtId="0" fontId="2" fillId="7" borderId="78" xfId="3" applyFont="1" applyFill="1" applyBorder="1" applyAlignment="1" applyProtection="1">
      <alignment horizontal="center" vertical="center" wrapText="1"/>
      <protection hidden="1"/>
    </xf>
    <xf numFmtId="0" fontId="2" fillId="7" borderId="42" xfId="3" applyFont="1" applyFill="1" applyBorder="1" applyAlignment="1" applyProtection="1">
      <alignment horizontal="center" vertical="center" wrapText="1"/>
      <protection hidden="1"/>
    </xf>
    <xf numFmtId="0" fontId="2" fillId="7" borderId="41" xfId="3" applyFont="1" applyFill="1" applyBorder="1" applyAlignment="1" applyProtection="1">
      <alignment horizontal="center" vertical="center" wrapText="1"/>
      <protection hidden="1"/>
    </xf>
    <xf numFmtId="0" fontId="2" fillId="9" borderId="78" xfId="3" applyFont="1" applyFill="1" applyBorder="1" applyAlignment="1" applyProtection="1">
      <alignment horizontal="center" vertical="center"/>
      <protection hidden="1"/>
    </xf>
    <xf numFmtId="0" fontId="2" fillId="9" borderId="41" xfId="3" applyFont="1" applyFill="1" applyBorder="1" applyAlignment="1" applyProtection="1">
      <alignment horizontal="center" vertical="center"/>
      <protection hidden="1"/>
    </xf>
    <xf numFmtId="2" fontId="17" fillId="0" borderId="0" xfId="3" applyNumberFormat="1" applyFont="1" applyAlignment="1" applyProtection="1">
      <alignment vertical="center"/>
      <protection hidden="1"/>
    </xf>
    <xf numFmtId="0" fontId="16" fillId="0" borderId="90" xfId="3" applyFont="1" applyBorder="1" applyAlignment="1" applyProtection="1">
      <alignment horizontal="center" vertical="center" shrinkToFit="1"/>
      <protection locked="0"/>
    </xf>
    <xf numFmtId="0" fontId="16" fillId="0" borderId="91" xfId="3" applyFont="1" applyBorder="1" applyAlignment="1" applyProtection="1">
      <alignment horizontal="center" vertical="center" shrinkToFit="1"/>
      <protection locked="0"/>
    </xf>
    <xf numFmtId="0" fontId="16" fillId="0" borderId="92" xfId="3" applyFont="1" applyBorder="1" applyAlignment="1" applyProtection="1">
      <alignment horizontal="center" vertical="center" shrinkToFit="1"/>
      <protection locked="0"/>
    </xf>
    <xf numFmtId="0" fontId="20" fillId="0" borderId="90" xfId="3" applyFont="1" applyBorder="1" applyAlignment="1" applyProtection="1">
      <alignment horizontal="center" vertical="center"/>
      <protection locked="0"/>
    </xf>
    <xf numFmtId="0" fontId="20" fillId="0" borderId="91" xfId="3" applyFont="1" applyBorder="1" applyAlignment="1" applyProtection="1">
      <alignment horizontal="center" vertical="center"/>
      <protection locked="0"/>
    </xf>
    <xf numFmtId="0" fontId="20" fillId="0" borderId="92" xfId="3" applyFont="1" applyBorder="1" applyAlignment="1" applyProtection="1">
      <alignment horizontal="center" vertical="center"/>
      <protection locked="0"/>
    </xf>
    <xf numFmtId="49" fontId="20" fillId="0" borderId="38" xfId="3" applyNumberFormat="1" applyFont="1" applyBorder="1" applyAlignment="1" applyProtection="1">
      <alignment horizontal="center" vertical="center"/>
      <protection locked="0"/>
    </xf>
    <xf numFmtId="49" fontId="20" fillId="0" borderId="34" xfId="3" applyNumberFormat="1" applyFont="1" applyBorder="1" applyAlignment="1" applyProtection="1">
      <alignment horizontal="center" vertical="center"/>
      <protection locked="0"/>
    </xf>
    <xf numFmtId="49" fontId="20" fillId="0" borderId="81" xfId="3" applyNumberFormat="1" applyFont="1" applyBorder="1" applyAlignment="1" applyProtection="1">
      <alignment horizontal="center" vertical="center" shrinkToFit="1"/>
      <protection locked="0"/>
    </xf>
    <xf numFmtId="49" fontId="20" fillId="0" borderId="38" xfId="3" applyNumberFormat="1" applyFont="1" applyBorder="1" applyAlignment="1" applyProtection="1">
      <alignment horizontal="center" vertical="center" shrinkToFit="1"/>
      <protection locked="0"/>
    </xf>
    <xf numFmtId="49" fontId="20" fillId="0" borderId="34" xfId="3" applyNumberFormat="1" applyFont="1" applyBorder="1" applyAlignment="1" applyProtection="1">
      <alignment horizontal="center" vertical="center" shrinkToFit="1"/>
      <protection locked="0"/>
    </xf>
    <xf numFmtId="0" fontId="20" fillId="0" borderId="81" xfId="3" applyFont="1" applyBorder="1" applyAlignment="1" applyProtection="1">
      <alignment horizontal="center" vertical="center" shrinkToFit="1"/>
      <protection locked="0"/>
    </xf>
    <xf numFmtId="0" fontId="20" fillId="0" borderId="38" xfId="3" applyFont="1" applyBorder="1" applyAlignment="1" applyProtection="1">
      <alignment horizontal="center" vertical="center" shrinkToFit="1"/>
      <protection locked="0"/>
    </xf>
    <xf numFmtId="0" fontId="20" fillId="0" borderId="34" xfId="3" applyFont="1" applyBorder="1" applyAlignment="1" applyProtection="1">
      <alignment horizontal="center" vertical="center" shrinkToFit="1"/>
      <protection locked="0"/>
    </xf>
    <xf numFmtId="0" fontId="20" fillId="0" borderId="93" xfId="3" applyFont="1" applyBorder="1" applyAlignment="1" applyProtection="1">
      <alignment horizontal="center" vertical="center"/>
      <protection locked="0"/>
    </xf>
    <xf numFmtId="0" fontId="20" fillId="0" borderId="94" xfId="3" applyFont="1" applyBorder="1" applyAlignment="1" applyProtection="1">
      <alignment horizontal="center" vertical="center"/>
      <protection locked="0"/>
    </xf>
    <xf numFmtId="0" fontId="16" fillId="0" borderId="95" xfId="3" applyFont="1" applyBorder="1" applyAlignment="1" applyProtection="1">
      <alignment horizontal="center" vertical="center" shrinkToFit="1"/>
      <protection locked="0"/>
    </xf>
    <xf numFmtId="0" fontId="16" fillId="0" borderId="96" xfId="3" applyFont="1" applyBorder="1" applyAlignment="1" applyProtection="1">
      <alignment horizontal="center" vertical="center" shrinkToFit="1"/>
      <protection locked="0"/>
    </xf>
    <xf numFmtId="0" fontId="16" fillId="0" borderId="97" xfId="3" applyFont="1" applyBorder="1" applyAlignment="1" applyProtection="1">
      <alignment horizontal="center" vertical="center" shrinkToFit="1"/>
      <protection locked="0"/>
    </xf>
    <xf numFmtId="0" fontId="20" fillId="0" borderId="95" xfId="3" applyFont="1" applyBorder="1" applyAlignment="1" applyProtection="1">
      <alignment horizontal="center" vertical="center"/>
      <protection locked="0"/>
    </xf>
    <xf numFmtId="0" fontId="20" fillId="0" borderId="96" xfId="3" applyFont="1" applyBorder="1" applyAlignment="1" applyProtection="1">
      <alignment horizontal="center" vertical="center"/>
      <protection locked="0"/>
    </xf>
    <xf numFmtId="0" fontId="20" fillId="0" borderId="97" xfId="3" applyFont="1" applyBorder="1" applyAlignment="1" applyProtection="1">
      <alignment horizontal="center" vertical="center"/>
      <protection locked="0"/>
    </xf>
    <xf numFmtId="49" fontId="20" fillId="0" borderId="83" xfId="3" applyNumberFormat="1" applyFont="1" applyBorder="1" applyAlignment="1" applyProtection="1">
      <alignment horizontal="center" vertical="center" shrinkToFit="1"/>
      <protection locked="0"/>
    </xf>
    <xf numFmtId="49" fontId="20" fillId="0" borderId="84" xfId="3" applyNumberFormat="1" applyFont="1" applyBorder="1" applyAlignment="1" applyProtection="1">
      <alignment horizontal="center" vertical="center" shrinkToFit="1"/>
      <protection locked="0"/>
    </xf>
    <xf numFmtId="49" fontId="20" fillId="0" borderId="85" xfId="3" applyNumberFormat="1" applyFont="1" applyBorder="1" applyAlignment="1" applyProtection="1">
      <alignment horizontal="center" vertical="center" shrinkToFit="1"/>
      <protection locked="0"/>
    </xf>
    <xf numFmtId="0" fontId="20" fillId="0" borderId="83" xfId="3" applyFont="1" applyBorder="1" applyAlignment="1" applyProtection="1">
      <alignment horizontal="center" vertical="center" shrinkToFit="1"/>
      <protection locked="0"/>
    </xf>
    <xf numFmtId="0" fontId="20" fillId="0" borderId="84" xfId="3" applyFont="1" applyBorder="1" applyAlignment="1" applyProtection="1">
      <alignment horizontal="center" vertical="center" shrinkToFit="1"/>
      <protection locked="0"/>
    </xf>
    <xf numFmtId="0" fontId="20" fillId="0" borderId="85" xfId="3" applyFont="1" applyBorder="1" applyAlignment="1" applyProtection="1">
      <alignment horizontal="center" vertical="center" shrinkToFit="1"/>
      <protection locked="0"/>
    </xf>
    <xf numFmtId="0" fontId="20" fillId="0" borderId="98" xfId="3" applyFont="1" applyBorder="1" applyAlignment="1" applyProtection="1">
      <alignment horizontal="center" vertical="center"/>
      <protection locked="0"/>
    </xf>
    <xf numFmtId="0" fontId="20" fillId="0" borderId="99" xfId="3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vertical="center"/>
      <protection hidden="1"/>
    </xf>
    <xf numFmtId="0" fontId="16" fillId="0" borderId="100" xfId="3" applyFont="1" applyBorder="1" applyAlignment="1" applyProtection="1">
      <alignment horizontal="center" vertical="center" shrinkToFit="1"/>
      <protection locked="0"/>
    </xf>
    <xf numFmtId="0" fontId="16" fillId="0" borderId="101" xfId="3" applyFont="1" applyBorder="1" applyAlignment="1" applyProtection="1">
      <alignment horizontal="center" vertical="center" shrinkToFit="1"/>
      <protection locked="0"/>
    </xf>
    <xf numFmtId="0" fontId="16" fillId="0" borderId="102" xfId="3" applyFont="1" applyBorder="1" applyAlignment="1" applyProtection="1">
      <alignment horizontal="center" vertical="center" shrinkToFit="1"/>
      <protection locked="0"/>
    </xf>
    <xf numFmtId="0" fontId="20" fillId="0" borderId="100" xfId="3" applyFont="1" applyBorder="1" applyAlignment="1" applyProtection="1">
      <alignment horizontal="center" vertical="center"/>
      <protection locked="0"/>
    </xf>
    <xf numFmtId="0" fontId="20" fillId="0" borderId="101" xfId="3" applyFont="1" applyBorder="1" applyAlignment="1" applyProtection="1">
      <alignment horizontal="center" vertical="center"/>
      <protection locked="0"/>
    </xf>
    <xf numFmtId="0" fontId="20" fillId="0" borderId="102" xfId="3" applyFont="1" applyBorder="1" applyAlignment="1" applyProtection="1">
      <alignment horizontal="center" vertical="center"/>
      <protection locked="0"/>
    </xf>
    <xf numFmtId="49" fontId="20" fillId="0" borderId="15" xfId="3" applyNumberFormat="1" applyFont="1" applyBorder="1" applyAlignment="1" applyProtection="1">
      <alignment horizontal="center" vertical="center"/>
      <protection locked="0"/>
    </xf>
    <xf numFmtId="49" fontId="20" fillId="0" borderId="18" xfId="3" applyNumberFormat="1" applyFont="1" applyBorder="1" applyAlignment="1" applyProtection="1">
      <alignment horizontal="center" vertical="center"/>
      <protection locked="0"/>
    </xf>
    <xf numFmtId="173" fontId="20" fillId="0" borderId="88" xfId="3" applyNumberFormat="1" applyFont="1" applyBorder="1" applyAlignment="1" applyProtection="1">
      <alignment horizontal="center" vertical="center" shrinkToFit="1"/>
      <protection locked="0"/>
    </xf>
    <xf numFmtId="173" fontId="20" fillId="0" borderId="15" xfId="3" applyNumberFormat="1" applyFont="1" applyBorder="1" applyAlignment="1" applyProtection="1">
      <alignment horizontal="center" vertical="center" shrinkToFit="1"/>
      <protection locked="0"/>
    </xf>
    <xf numFmtId="173" fontId="20" fillId="0" borderId="18" xfId="3" applyNumberFormat="1" applyFont="1" applyBorder="1" applyAlignment="1" applyProtection="1">
      <alignment horizontal="center" vertical="center" shrinkToFit="1"/>
      <protection locked="0"/>
    </xf>
    <xf numFmtId="0" fontId="20" fillId="0" borderId="103" xfId="3" applyFont="1" applyBorder="1" applyAlignment="1" applyProtection="1">
      <alignment horizontal="center" vertical="center"/>
      <protection locked="0"/>
    </xf>
    <xf numFmtId="0" fontId="20" fillId="0" borderId="43" xfId="3" applyFont="1" applyBorder="1" applyAlignment="1" applyProtection="1">
      <alignment horizontal="center" vertical="center"/>
      <protection locked="0"/>
    </xf>
    <xf numFmtId="49" fontId="1" fillId="0" borderId="0" xfId="3" applyNumberFormat="1" applyProtection="1">
      <protection hidden="1"/>
    </xf>
    <xf numFmtId="173" fontId="1" fillId="0" borderId="0" xfId="3" applyNumberFormat="1" applyAlignment="1" applyProtection="1">
      <alignment vertical="center" shrinkToFit="1"/>
      <protection hidden="1"/>
    </xf>
    <xf numFmtId="0" fontId="11" fillId="0" borderId="0" xfId="3" applyFont="1" applyAlignment="1" applyProtection="1">
      <alignment wrapText="1"/>
      <protection hidden="1"/>
    </xf>
    <xf numFmtId="0" fontId="22" fillId="0" borderId="0" xfId="3" applyFont="1" applyAlignment="1" applyProtection="1">
      <alignment horizontal="left" vertical="center"/>
      <protection hidden="1"/>
    </xf>
    <xf numFmtId="4" fontId="22" fillId="0" borderId="0" xfId="3" applyNumberFormat="1" applyFont="1" applyAlignment="1" applyProtection="1">
      <alignment horizontal="center" vertical="center"/>
      <protection hidden="1"/>
    </xf>
    <xf numFmtId="0" fontId="22" fillId="0" borderId="0" xfId="3" applyFont="1" applyAlignment="1" applyProtection="1">
      <alignment vertical="center"/>
      <protection hidden="1"/>
    </xf>
    <xf numFmtId="0" fontId="19" fillId="0" borderId="0" xfId="3" applyFont="1" applyAlignment="1" applyProtection="1">
      <alignment vertical="center"/>
      <protection hidden="1"/>
    </xf>
    <xf numFmtId="0" fontId="19" fillId="0" borderId="0" xfId="3" applyFont="1" applyProtection="1">
      <protection hidden="1"/>
    </xf>
    <xf numFmtId="0" fontId="20" fillId="0" borderId="0" xfId="3" applyFont="1" applyProtection="1">
      <protection hidden="1"/>
    </xf>
    <xf numFmtId="2" fontId="20" fillId="0" borderId="0" xfId="3" applyNumberFormat="1" applyFont="1" applyProtection="1">
      <protection hidden="1"/>
    </xf>
    <xf numFmtId="173" fontId="20" fillId="0" borderId="0" xfId="3" applyNumberFormat="1" applyFont="1" applyProtection="1">
      <protection hidden="1"/>
    </xf>
    <xf numFmtId="174" fontId="20" fillId="0" borderId="0" xfId="3" applyNumberFormat="1" applyFont="1" applyProtection="1">
      <protection hidden="1"/>
    </xf>
    <xf numFmtId="1" fontId="22" fillId="0" borderId="0" xfId="3" applyNumberFormat="1" applyFont="1" applyAlignment="1" applyProtection="1">
      <alignment horizontal="center" vertical="center"/>
      <protection hidden="1"/>
    </xf>
    <xf numFmtId="2" fontId="22" fillId="0" borderId="0" xfId="3" applyNumberFormat="1" applyFont="1" applyAlignment="1" applyProtection="1">
      <alignment horizontal="center" vertical="center"/>
      <protection hidden="1"/>
    </xf>
    <xf numFmtId="0" fontId="6" fillId="0" borderId="0" xfId="3" applyFont="1" applyAlignment="1" applyProtection="1">
      <alignment vertical="center" wrapText="1"/>
      <protection hidden="1"/>
    </xf>
    <xf numFmtId="0" fontId="21" fillId="0" borderId="0" xfId="3" applyFont="1" applyAlignment="1" applyProtection="1">
      <alignment horizontal="center" vertical="center" wrapText="1"/>
      <protection hidden="1"/>
    </xf>
    <xf numFmtId="0" fontId="4" fillId="0" borderId="0" xfId="3" applyFont="1" applyAlignment="1" applyProtection="1">
      <alignment horizontal="center" vertical="center" shrinkToFit="1"/>
      <protection hidden="1"/>
    </xf>
    <xf numFmtId="0" fontId="4" fillId="0" borderId="0" xfId="3" applyFont="1" applyAlignment="1" applyProtection="1">
      <alignment horizontal="center" vertical="center" wrapText="1" shrinkToFit="1"/>
      <protection hidden="1"/>
    </xf>
    <xf numFmtId="173" fontId="4" fillId="0" borderId="0" xfId="3" applyNumberFormat="1" applyFont="1" applyAlignment="1" applyProtection="1">
      <alignment horizontal="center" vertical="center" shrinkToFit="1"/>
      <protection hidden="1"/>
    </xf>
    <xf numFmtId="175" fontId="4" fillId="0" borderId="0" xfId="3" applyNumberFormat="1" applyFont="1" applyAlignment="1" applyProtection="1">
      <alignment horizontal="center" vertical="center" shrinkToFit="1"/>
      <protection hidden="1"/>
    </xf>
    <xf numFmtId="0" fontId="1" fillId="0" borderId="0" xfId="3" applyAlignment="1" applyProtection="1">
      <alignment horizontal="center"/>
      <protection hidden="1"/>
    </xf>
    <xf numFmtId="0" fontId="4" fillId="0" borderId="0" xfId="3" applyFont="1" applyAlignment="1" applyProtection="1">
      <alignment wrapText="1"/>
      <protection hidden="1"/>
    </xf>
    <xf numFmtId="0" fontId="4" fillId="0" borderId="0" xfId="3" applyFont="1" applyProtection="1">
      <protection hidden="1"/>
    </xf>
    <xf numFmtId="175" fontId="4" fillId="0" borderId="0" xfId="3" applyNumberFormat="1" applyFont="1" applyProtection="1">
      <protection hidden="1"/>
    </xf>
    <xf numFmtId="22" fontId="4" fillId="0" borderId="0" xfId="3" applyNumberFormat="1" applyFont="1" applyAlignment="1" applyProtection="1">
      <alignment horizontal="left" wrapText="1"/>
      <protection hidden="1"/>
    </xf>
    <xf numFmtId="1" fontId="4" fillId="0" borderId="0" xfId="3" applyNumberFormat="1" applyFont="1" applyProtection="1">
      <protection hidden="1"/>
    </xf>
    <xf numFmtId="0" fontId="6" fillId="0" borderId="0" xfId="3" applyFont="1" applyAlignment="1" applyProtection="1">
      <alignment wrapText="1"/>
      <protection hidden="1"/>
    </xf>
    <xf numFmtId="0" fontId="6" fillId="0" borderId="0" xfId="3" applyFont="1" applyProtection="1">
      <protection hidden="1"/>
    </xf>
    <xf numFmtId="0" fontId="10" fillId="0" borderId="0" xfId="3" applyFont="1" applyAlignment="1" applyProtection="1">
      <alignment horizontal="center" wrapText="1"/>
      <protection hidden="1"/>
    </xf>
    <xf numFmtId="0" fontId="10" fillId="0" borderId="0" xfId="3" applyFont="1" applyProtection="1">
      <protection hidden="1"/>
    </xf>
    <xf numFmtId="0" fontId="4" fillId="0" borderId="0" xfId="3" applyFont="1" applyAlignment="1" applyProtection="1">
      <alignment vertical="center" shrinkToFit="1"/>
      <protection hidden="1"/>
    </xf>
    <xf numFmtId="0" fontId="6" fillId="0" borderId="0" xfId="3" applyFont="1" applyAlignment="1" applyProtection="1">
      <alignment horizontal="center" wrapText="1"/>
      <protection hidden="1"/>
    </xf>
    <xf numFmtId="0" fontId="6" fillId="0" borderId="0" xfId="3" applyFont="1" applyAlignment="1" applyProtection="1">
      <alignment vertical="center" shrinkToFit="1"/>
      <protection hidden="1"/>
    </xf>
    <xf numFmtId="0" fontId="1" fillId="0" borderId="0" xfId="3" applyAlignment="1" applyProtection="1">
      <alignment horizontal="center" wrapText="1"/>
      <protection hidden="1"/>
    </xf>
    <xf numFmtId="49" fontId="1" fillId="0" borderId="0" xfId="3" applyNumberFormat="1" applyAlignment="1" applyProtection="1">
      <alignment vertical="center" shrinkToFit="1"/>
      <protection hidden="1"/>
    </xf>
  </cellXfs>
  <cellStyles count="4">
    <cellStyle name="Normal 2" xfId="3" xr:uid="{CB761D5A-A3EC-42D9-9B4E-5A936789F832}"/>
    <cellStyle name="Normalno" xfId="0" builtinId="0"/>
    <cellStyle name="Obično_Lige07" xfId="1" xr:uid="{B22E5D20-3F7A-4461-A4BE-68FB2F19E678}"/>
    <cellStyle name="Obično_Zbirna lista ulova 2" xfId="2" xr:uid="{93B12718-4ECB-44D8-BB54-3F83DB1E76A1}"/>
  </cellStyles>
  <dxfs count="6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19050</xdr:rowOff>
    </xdr:from>
    <xdr:to>
      <xdr:col>1</xdr:col>
      <xdr:colOff>952500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81A49F-FC04-4388-9DF2-88C4A3F4B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3525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19050</xdr:rowOff>
    </xdr:from>
    <xdr:to>
      <xdr:col>1</xdr:col>
      <xdr:colOff>952500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C53251-A2D4-4F19-895F-55A100012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3525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19050</xdr:rowOff>
    </xdr:from>
    <xdr:to>
      <xdr:col>1</xdr:col>
      <xdr:colOff>952500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911808-E8EA-44A9-BF87-126A82406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3525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438150</xdr:colOff>
      <xdr:row>0</xdr:row>
      <xdr:rowOff>57150</xdr:rowOff>
    </xdr:from>
    <xdr:to>
      <xdr:col>17</xdr:col>
      <xdr:colOff>647700</xdr:colOff>
      <xdr:row>4</xdr:row>
      <xdr:rowOff>171450</xdr:rowOff>
    </xdr:to>
    <xdr:pic>
      <xdr:nvPicPr>
        <xdr:cNvPr id="2073" name="Picture 3">
          <a:extLst>
            <a:ext uri="{FF2B5EF4-FFF2-40B4-BE49-F238E27FC236}">
              <a16:creationId xmlns:a16="http://schemas.microsoft.com/office/drawing/2014/main" id="{CA54C2E0-257C-B056-EA47-11A85F998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57150"/>
          <a:ext cx="9525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438150</xdr:colOff>
      <xdr:row>0</xdr:row>
      <xdr:rowOff>57150</xdr:rowOff>
    </xdr:from>
    <xdr:to>
      <xdr:col>17</xdr:col>
      <xdr:colOff>647700</xdr:colOff>
      <xdr:row>4</xdr:row>
      <xdr:rowOff>171450</xdr:rowOff>
    </xdr:to>
    <xdr:pic>
      <xdr:nvPicPr>
        <xdr:cNvPr id="2074" name="Picture 3">
          <a:extLst>
            <a:ext uri="{FF2B5EF4-FFF2-40B4-BE49-F238E27FC236}">
              <a16:creationId xmlns:a16="http://schemas.microsoft.com/office/drawing/2014/main" id="{C6138B64-5E71-B8C3-7D77-5A39CE16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57150"/>
          <a:ext cx="9525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&#352;aranska%20liga\1.%20kolo.xls" TargetMode="External"/><Relationship Id="rId1" Type="http://schemas.openxmlformats.org/officeDocument/2006/relationships/externalLinkPath" Target="1.%20kol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&#352;aranska%20liga\2.%20kolo.xls" TargetMode="External"/><Relationship Id="rId1" Type="http://schemas.openxmlformats.org/officeDocument/2006/relationships/externalLinkPath" Target="2.%20kol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&#352;aranska%20liga\3.%20kolo.xls" TargetMode="External"/><Relationship Id="rId1" Type="http://schemas.openxmlformats.org/officeDocument/2006/relationships/externalLinkPath" Target="3.%20ko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nica"/>
      <sheetName val="Prijavnica COVID 19"/>
      <sheetName val="Prijava i izvlačenje brojeva"/>
      <sheetName val="Startne liste"/>
      <sheetName val="Dnevnik natjecanja"/>
      <sheetName val="Rezultati natjecanja"/>
      <sheetName val="Proglašenje rezultata"/>
      <sheetName val="Obračun ukupnog plasmana lige"/>
      <sheetName val="Zbirni plasman lige"/>
    </sheetNames>
    <sheetDataSet>
      <sheetData sheetId="0">
        <row r="2">
          <cell r="F2" t="str">
            <v>KUP SSRDMŽ LOV ŠARANA 2025</v>
          </cell>
        </row>
        <row r="5">
          <cell r="F5" t="str">
            <v>Goričan 11-13.4.2025</v>
          </cell>
        </row>
        <row r="9">
          <cell r="F9" t="str">
            <v>Petar Kolarić</v>
          </cell>
        </row>
        <row r="11">
          <cell r="F11" t="str">
            <v>Miljenko Matole</v>
          </cell>
        </row>
        <row r="13">
          <cell r="F13" t="str">
            <v>Petar Kolarić</v>
          </cell>
        </row>
      </sheetData>
      <sheetData sheetId="1" refreshError="1"/>
      <sheetData sheetId="2" refreshError="1"/>
      <sheetData sheetId="3">
        <row r="1">
          <cell r="H1">
            <v>6</v>
          </cell>
        </row>
        <row r="2">
          <cell r="A2">
            <v>1</v>
          </cell>
          <cell r="C2" t="str">
            <v>Amur Nedelišće</v>
          </cell>
        </row>
        <row r="3">
          <cell r="A3">
            <v>2</v>
          </cell>
          <cell r="C3" t="str">
            <v xml:space="preserve">Linjak 1 Ivanovec </v>
          </cell>
        </row>
        <row r="4">
          <cell r="A4">
            <v>3</v>
          </cell>
          <cell r="C4" t="str">
            <v>Ostriž Cirkovljan</v>
          </cell>
        </row>
        <row r="5">
          <cell r="A5">
            <v>4</v>
          </cell>
          <cell r="C5" t="str">
            <v>Linjak 2 Ivanovec</v>
          </cell>
        </row>
        <row r="6">
          <cell r="A6">
            <v>5</v>
          </cell>
          <cell r="C6" t="str">
            <v>Smuđ Goričan</v>
          </cell>
        </row>
        <row r="7">
          <cell r="A7">
            <v>6</v>
          </cell>
          <cell r="C7" t="str">
            <v>Bjelka Domašinec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6">
          <cell r="B6" t="str">
            <v>Amur Nedelišće</v>
          </cell>
        </row>
      </sheetData>
      <sheetData sheetId="9">
        <row r="4">
          <cell r="A4" t="str">
            <v>PRVENSTVO HRVATSKE - I. LIGA 2022.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nica"/>
      <sheetName val="Prijavnica COVID 19"/>
      <sheetName val="Prijava i izvlačenje brojeva"/>
      <sheetName val="Startne liste"/>
      <sheetName val="Dnevnik natjecanja"/>
      <sheetName val="Rezultati natjecanja"/>
      <sheetName val="Proglašenje rezultata"/>
      <sheetName val="Obračun ukupnog plasmana lige"/>
      <sheetName val="Zbirni plasman lige"/>
    </sheetNames>
    <sheetDataSet>
      <sheetData sheetId="0">
        <row r="2">
          <cell r="F2" t="str">
            <v>2.KOLO KUP SSRDMŽ LOV ŠARANA 2025</v>
          </cell>
        </row>
        <row r="5">
          <cell r="F5" t="str">
            <v>Ivanovec 25-27.4</v>
          </cell>
        </row>
        <row r="9">
          <cell r="F9" t="str">
            <v>Petar Kolarić</v>
          </cell>
        </row>
        <row r="11">
          <cell r="F11" t="str">
            <v>Miljenko Matole</v>
          </cell>
        </row>
        <row r="13">
          <cell r="F13" t="str">
            <v>Petar Kolarić</v>
          </cell>
        </row>
      </sheetData>
      <sheetData sheetId="1"/>
      <sheetData sheetId="2"/>
      <sheetData sheetId="3">
        <row r="1">
          <cell r="H1">
            <v>6</v>
          </cell>
        </row>
        <row r="2">
          <cell r="A2">
            <v>1</v>
          </cell>
          <cell r="C2" t="str">
            <v>Bjelka Domašinec</v>
          </cell>
        </row>
        <row r="3">
          <cell r="A3">
            <v>2</v>
          </cell>
          <cell r="C3" t="str">
            <v>Ostriž Cirkovljan</v>
          </cell>
        </row>
        <row r="4">
          <cell r="A4">
            <v>3</v>
          </cell>
          <cell r="C4" t="str">
            <v>Smuđ Goričan</v>
          </cell>
        </row>
        <row r="5">
          <cell r="A5">
            <v>4</v>
          </cell>
          <cell r="C5" t="str">
            <v>Linjak 2 Ivanovec</v>
          </cell>
        </row>
        <row r="6">
          <cell r="A6">
            <v>5</v>
          </cell>
          <cell r="C6" t="str">
            <v xml:space="preserve">Linjak 1 Ivanovec </v>
          </cell>
        </row>
        <row r="7">
          <cell r="A7">
            <v>6</v>
          </cell>
          <cell r="C7" t="str">
            <v>Amur Nedelišće</v>
          </cell>
        </row>
      </sheetData>
      <sheetData sheetId="4"/>
      <sheetData sheetId="5"/>
      <sheetData sheetId="6"/>
      <sheetData sheetId="7"/>
      <sheetData sheetId="8">
        <row r="6">
          <cell r="B6" t="str">
            <v>Bjelka Domašinec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nica"/>
      <sheetName val="Prijavnica COVID 19"/>
      <sheetName val="Prijava i izvlačenje brojeva"/>
      <sheetName val="Startne liste"/>
      <sheetName val="Dnevnik natjecanja"/>
      <sheetName val="Rezultati natjecanja"/>
      <sheetName val="Proglašenje rezultata"/>
      <sheetName val="Obračun ukupnog plasmana lige"/>
      <sheetName val="Zbirni plasman lige"/>
    </sheetNames>
    <sheetDataSet>
      <sheetData sheetId="0">
        <row r="2">
          <cell r="F2" t="str">
            <v>3.KOLO KUP SSRDMŽ LOV ŠARANA 2025</v>
          </cell>
        </row>
        <row r="5">
          <cell r="F5" t="str">
            <v>Cirkovljan 16-18.5</v>
          </cell>
        </row>
        <row r="9">
          <cell r="F9" t="str">
            <v>Petar Kolarić</v>
          </cell>
        </row>
        <row r="11">
          <cell r="F11" t="str">
            <v>Miljenko Matole</v>
          </cell>
        </row>
        <row r="13">
          <cell r="F13" t="str">
            <v>Petar Kolarić</v>
          </cell>
        </row>
      </sheetData>
      <sheetData sheetId="1"/>
      <sheetData sheetId="2"/>
      <sheetData sheetId="3">
        <row r="1">
          <cell r="H1">
            <v>6</v>
          </cell>
        </row>
        <row r="2">
          <cell r="A2">
            <v>1</v>
          </cell>
          <cell r="C2" t="str">
            <v>Smuđ Goričan</v>
          </cell>
        </row>
        <row r="3">
          <cell r="A3">
            <v>2</v>
          </cell>
          <cell r="C3" t="str">
            <v>Amur Nedelišće</v>
          </cell>
        </row>
        <row r="4">
          <cell r="A4">
            <v>3</v>
          </cell>
          <cell r="C4" t="str">
            <v>Bjelka Domašinec</v>
          </cell>
        </row>
        <row r="5">
          <cell r="A5">
            <v>4</v>
          </cell>
          <cell r="C5" t="str">
            <v>Linjak 2 Ivanovec</v>
          </cell>
        </row>
        <row r="6">
          <cell r="A6">
            <v>5</v>
          </cell>
          <cell r="C6" t="str">
            <v xml:space="preserve">Linjak 1 Ivanovec </v>
          </cell>
        </row>
        <row r="7">
          <cell r="A7">
            <v>6</v>
          </cell>
          <cell r="C7" t="str">
            <v>Ostriž Cirkovljan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E7BB-9185-4CFA-B353-5941FD296DE7}">
  <sheetPr codeName="Sheet5">
    <tabColor rgb="FFFF0000"/>
  </sheetPr>
  <dimension ref="A1:AU4187"/>
  <sheetViews>
    <sheetView showGridLines="0" showRowColHeaders="0" zoomScale="71" zoomScaleNormal="71" workbookViewId="0">
      <selection activeCell="J38" sqref="J38"/>
    </sheetView>
  </sheetViews>
  <sheetFormatPr defaultRowHeight="12.75" x14ac:dyDescent="0.2"/>
  <cols>
    <col min="1" max="1" width="8.140625" style="59" customWidth="1"/>
    <col min="2" max="2" width="18.5703125" style="70" customWidth="1"/>
    <col min="3" max="32" width="6.7109375" style="59" customWidth="1"/>
    <col min="33" max="34" width="12.28515625" style="59" customWidth="1"/>
    <col min="35" max="36" width="10.28515625" style="59" customWidth="1"/>
    <col min="37" max="37" width="13.7109375" style="59" customWidth="1"/>
    <col min="38" max="39" width="13.7109375" style="59" hidden="1" customWidth="1"/>
    <col min="40" max="40" width="9.140625" style="59" hidden="1" customWidth="1"/>
    <col min="41" max="41" width="10.7109375" style="64" hidden="1" customWidth="1"/>
    <col min="42" max="42" width="15.85546875" style="59" hidden="1" customWidth="1"/>
    <col min="43" max="43" width="14.7109375" style="65" hidden="1" customWidth="1"/>
    <col min="44" max="45" width="10.7109375" style="59" hidden="1" customWidth="1"/>
    <col min="46" max="46" width="17.42578125" style="66" hidden="1" customWidth="1"/>
    <col min="47" max="47" width="9.140625" style="59" hidden="1" customWidth="1"/>
    <col min="48" max="16384" width="9.140625" style="59"/>
  </cols>
  <sheetData>
    <row r="1" spans="1:47" ht="34.5" x14ac:dyDescent="0.45">
      <c r="B1" s="60"/>
      <c r="C1" s="61"/>
      <c r="E1" s="61"/>
      <c r="F1" s="61"/>
      <c r="G1" s="61"/>
      <c r="I1" s="61"/>
      <c r="J1" s="61"/>
      <c r="K1" s="61"/>
      <c r="M1" s="61"/>
      <c r="O1" s="61"/>
      <c r="P1" s="61"/>
      <c r="Q1" s="61"/>
      <c r="R1" s="61"/>
      <c r="S1" s="62" t="str">
        <f>IF(ISTEXT('[1]Organizacija natjecanja'!F2)=TRUE,'[1]Organizacija natjecanja'!F2,"")</f>
        <v>KUP SSRDMŽ LOV ŠARANA 2025</v>
      </c>
      <c r="T1" s="61"/>
      <c r="U1" s="61"/>
      <c r="V1" s="61"/>
      <c r="W1" s="61"/>
      <c r="X1" s="61"/>
      <c r="Y1" s="61"/>
      <c r="AB1" s="61"/>
      <c r="AC1" s="61"/>
      <c r="AD1" s="61"/>
      <c r="AE1" s="61"/>
      <c r="AF1" s="61"/>
      <c r="AG1" s="61"/>
      <c r="AJ1" s="63" t="s">
        <v>21</v>
      </c>
    </row>
    <row r="2" spans="1:47" ht="27.75" x14ac:dyDescent="0.4">
      <c r="B2" s="60"/>
      <c r="AG2" s="67" t="str">
        <f>IF(ISTEXT('[1]Organizacija natjecanja'!F5)=TRUE,'[1]Organizacija natjecanja'!F5,"")</f>
        <v>Goričan 11-13.4.2025</v>
      </c>
    </row>
    <row r="3" spans="1:47" ht="30" x14ac:dyDescent="0.4">
      <c r="B3" s="60"/>
      <c r="S3" s="68" t="s">
        <v>22</v>
      </c>
      <c r="Z3" s="69"/>
    </row>
    <row r="4" spans="1:47" ht="13.5" thickBot="1" x14ac:dyDescent="0.25"/>
    <row r="5" spans="1:47" ht="28.15" customHeight="1" thickTop="1" thickBot="1" x14ac:dyDescent="0.3">
      <c r="A5" s="71" t="s">
        <v>23</v>
      </c>
      <c r="B5" s="72" t="s">
        <v>24</v>
      </c>
      <c r="C5" s="73" t="s">
        <v>25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26</v>
      </c>
      <c r="AH5" s="76" t="s">
        <v>27</v>
      </c>
      <c r="AI5" s="77" t="s">
        <v>28</v>
      </c>
      <c r="AJ5" s="78" t="s">
        <v>29</v>
      </c>
      <c r="AK5" s="79" t="s">
        <v>12</v>
      </c>
      <c r="AL5" s="80"/>
      <c r="AM5" s="80"/>
      <c r="AO5" s="64" t="s">
        <v>30</v>
      </c>
      <c r="AQ5" s="65" t="s">
        <v>31</v>
      </c>
      <c r="AR5" s="81">
        <v>0.1</v>
      </c>
      <c r="AS5" s="81" t="s">
        <v>32</v>
      </c>
      <c r="AT5" s="82" t="s">
        <v>33</v>
      </c>
      <c r="AU5" s="59" t="s">
        <v>34</v>
      </c>
    </row>
    <row r="6" spans="1:47" ht="45" customHeight="1" thickTop="1" thickBot="1" x14ac:dyDescent="0.25">
      <c r="A6" s="83"/>
      <c r="B6" s="84"/>
      <c r="C6" s="85">
        <v>1</v>
      </c>
      <c r="D6" s="85">
        <v>2</v>
      </c>
      <c r="E6" s="85">
        <v>3</v>
      </c>
      <c r="F6" s="86">
        <v>4</v>
      </c>
      <c r="G6" s="85">
        <v>5</v>
      </c>
      <c r="H6" s="85">
        <v>6</v>
      </c>
      <c r="I6" s="85">
        <v>7</v>
      </c>
      <c r="J6" s="86">
        <v>8</v>
      </c>
      <c r="K6" s="85">
        <v>9</v>
      </c>
      <c r="L6" s="87">
        <v>10</v>
      </c>
      <c r="M6" s="85">
        <v>11</v>
      </c>
      <c r="N6" s="85">
        <v>12</v>
      </c>
      <c r="O6" s="85">
        <v>13</v>
      </c>
      <c r="P6" s="85">
        <v>14</v>
      </c>
      <c r="Q6" s="85">
        <v>15</v>
      </c>
      <c r="R6" s="87">
        <v>16</v>
      </c>
      <c r="S6" s="85">
        <v>17</v>
      </c>
      <c r="T6" s="85">
        <v>18</v>
      </c>
      <c r="U6" s="86">
        <v>19</v>
      </c>
      <c r="V6" s="85">
        <v>20</v>
      </c>
      <c r="W6" s="85">
        <v>21</v>
      </c>
      <c r="X6" s="85">
        <v>22</v>
      </c>
      <c r="Y6" s="85">
        <v>23</v>
      </c>
      <c r="Z6" s="86">
        <v>24</v>
      </c>
      <c r="AA6" s="85">
        <v>25</v>
      </c>
      <c r="AB6" s="85">
        <v>26</v>
      </c>
      <c r="AC6" s="85">
        <v>27</v>
      </c>
      <c r="AD6" s="85">
        <v>28</v>
      </c>
      <c r="AE6" s="85">
        <v>29</v>
      </c>
      <c r="AF6" s="86">
        <v>30</v>
      </c>
      <c r="AG6" s="88"/>
      <c r="AH6" s="89"/>
      <c r="AI6" s="90"/>
      <c r="AJ6" s="91"/>
      <c r="AK6" s="92"/>
      <c r="AL6" s="80" t="s">
        <v>35</v>
      </c>
      <c r="AM6" s="80" t="s">
        <v>36</v>
      </c>
      <c r="AN6" s="80" t="s">
        <v>37</v>
      </c>
      <c r="AO6" s="64">
        <f>IF(COUNT(AO8:AO61)&gt;0,MAX(AO8:AO61),"")</f>
        <v>13.73</v>
      </c>
    </row>
    <row r="7" spans="1:47" ht="4.5" hidden="1" customHeight="1" thickTop="1" thickBot="1" x14ac:dyDescent="0.25">
      <c r="A7" s="93"/>
      <c r="B7" s="94"/>
      <c r="C7" s="95"/>
      <c r="D7" s="96"/>
      <c r="E7" s="97"/>
      <c r="F7" s="98"/>
      <c r="G7" s="96"/>
      <c r="H7" s="97"/>
      <c r="I7" s="97"/>
      <c r="J7" s="98"/>
      <c r="K7" s="96"/>
      <c r="L7" s="97"/>
      <c r="M7" s="98"/>
      <c r="N7" s="95"/>
      <c r="O7" s="95"/>
      <c r="P7" s="95"/>
      <c r="Q7" s="96"/>
      <c r="R7" s="97"/>
      <c r="S7" s="98"/>
      <c r="T7" s="96"/>
      <c r="U7" s="98"/>
      <c r="V7" s="95"/>
      <c r="W7" s="96"/>
      <c r="X7" s="97"/>
      <c r="Y7" s="97"/>
      <c r="Z7" s="98"/>
      <c r="AA7" s="96"/>
      <c r="AB7" s="97"/>
      <c r="AC7" s="97"/>
      <c r="AD7" s="97"/>
      <c r="AE7" s="97"/>
      <c r="AF7" s="99"/>
      <c r="AG7" s="100"/>
      <c r="AH7" s="101"/>
      <c r="AI7" s="102"/>
      <c r="AJ7" s="103"/>
      <c r="AK7" s="104"/>
      <c r="AL7" s="105"/>
      <c r="AM7" s="105"/>
    </row>
    <row r="8" spans="1:47" ht="18" customHeight="1" thickTop="1" x14ac:dyDescent="0.2">
      <c r="A8" s="106">
        <f>IF(ISNUMBER('[1]Prijava i izvlačenje brojeva'!A2)=TRUE,'[1]Prijava i izvlačenje brojeva'!A2,"")</f>
        <v>1</v>
      </c>
      <c r="B8" s="107" t="str">
        <f>IF(ISTEXT('[1]Prijava i izvlačenje brojeva'!C2)=TRUE,'[1]Prijava i izvlačenje brojeva'!C2,"")</f>
        <v>Amur Nedelišće</v>
      </c>
      <c r="C8" s="108">
        <v>2.06</v>
      </c>
      <c r="D8" s="109">
        <v>1.58</v>
      </c>
      <c r="E8" s="109">
        <v>2.17</v>
      </c>
      <c r="F8" s="109">
        <v>2.82</v>
      </c>
      <c r="G8" s="109">
        <v>2.57</v>
      </c>
      <c r="H8" s="109">
        <v>3.19</v>
      </c>
      <c r="I8" s="109">
        <v>1.66</v>
      </c>
      <c r="J8" s="109">
        <v>4.08</v>
      </c>
      <c r="K8" s="109">
        <v>2.0499999999999998</v>
      </c>
      <c r="L8" s="109">
        <v>1.71</v>
      </c>
      <c r="M8" s="109">
        <v>2.34</v>
      </c>
      <c r="N8" s="109">
        <v>2.2400000000000002</v>
      </c>
      <c r="O8" s="109">
        <v>3.56</v>
      </c>
      <c r="P8" s="109">
        <v>13.73</v>
      </c>
      <c r="Q8" s="109">
        <v>7.59</v>
      </c>
      <c r="R8" s="109">
        <v>3.61</v>
      </c>
      <c r="S8" s="109">
        <v>4.0999999999999996</v>
      </c>
      <c r="T8" s="109">
        <v>2.98</v>
      </c>
      <c r="U8" s="109">
        <v>1.62</v>
      </c>
      <c r="V8" s="109">
        <v>4.46</v>
      </c>
      <c r="W8" s="109">
        <v>2.9</v>
      </c>
      <c r="X8" s="109">
        <v>1.57</v>
      </c>
      <c r="Y8" s="109">
        <v>7.94</v>
      </c>
      <c r="Z8" s="109">
        <v>1.87</v>
      </c>
      <c r="AA8" s="109">
        <v>2.2799999999999998</v>
      </c>
      <c r="AB8" s="109">
        <v>2.11</v>
      </c>
      <c r="AC8" s="109">
        <v>2.36</v>
      </c>
      <c r="AD8" s="109">
        <v>2.06</v>
      </c>
      <c r="AE8" s="109">
        <v>2.2599999999999998</v>
      </c>
      <c r="AF8" s="110">
        <v>2.2599999999999998</v>
      </c>
      <c r="AG8" s="111">
        <f>IF(ISBLANK(AJ8)=FALSE,"",IF(AND(COUNT(C8:AF10)&gt;0,ISBLANK(AI8)=TRUE),AQ8,IF(AND(COUNT(C8:AF10)&gt;0,ISBLANK(AI8)=FALSE),AQ8-AR8,"")))</f>
        <v>164.58</v>
      </c>
      <c r="AH8" s="112">
        <f>IF(ISBLANK(AJ8)=FALSE,"",IF(COUNT(C8:AF10)&gt;0,MAX(C8:AF10),""))</f>
        <v>13.73</v>
      </c>
      <c r="AI8" s="113"/>
      <c r="AJ8" s="114"/>
      <c r="AK8" s="115">
        <f>IF(ISTEXT('[1]Prijava i izvlačenje brojeva'!C2)=FALSE,"",IF(AND(ISNUMBER(A8)=FALSE,ISTEXT(B8)=TRUE),'[1]Prijava i izvlačenje brojeva'!$H$1+1,IF(AND(COUNT(C8:AF10)&gt;0,ISBLANK(AJ8)=TRUE),AU8,"")))</f>
        <v>2</v>
      </c>
      <c r="AL8" s="116">
        <f xml:space="preserve"> IF(ISNUMBER(AK8)=TRUE,AK8,"")</f>
        <v>2</v>
      </c>
      <c r="AM8" s="116" t="str">
        <f>IF(ISTEXT(B8)=TRUE,B8,"")</f>
        <v>Amur Nedelišće</v>
      </c>
      <c r="AN8" s="59">
        <f>IF(ISNUMBER(AG8)=TRUE,AG8,"")</f>
        <v>164.58</v>
      </c>
      <c r="AO8" s="64">
        <f>IF(ISNUMBER(AH8)=TRUE,AH8,"")</f>
        <v>13.73</v>
      </c>
      <c r="AP8" s="59" t="str">
        <f>IF(ISTEXT(B8)=TRUE,B8,"")</f>
        <v>Amur Nedelišće</v>
      </c>
      <c r="AQ8" s="117">
        <f>IF(COUNT(C8:AF10)&gt;0,SUM(C8:AF10),"")</f>
        <v>164.58</v>
      </c>
      <c r="AR8" s="65">
        <f>IF(ISNUMBER(AQ8)=TRUE,AQ8/10,"")</f>
        <v>16.458000000000002</v>
      </c>
      <c r="AS8" s="65">
        <f>IF(AND(ISBLANK(AJ8)=TRUE,ISNUMBER(AG8)=TRUE),AG8,"")</f>
        <v>164.58</v>
      </c>
      <c r="AT8" s="66">
        <f>IF(ISNUMBER(AS8)=TRUE,AS8+AO8/10000000,"")</f>
        <v>164.58000137300002</v>
      </c>
      <c r="AU8" s="59">
        <f>IF(ISNUMBER(AT8)=TRUE,((COUNT(AT$8:AT$61)+1-RANK(AT8,$AT$8:$AT$61,0)-RANK(AT8,$AT$8:$AT$61,1))/2)+RANK(AT8,$AT$8:$AT$61,0),"")</f>
        <v>2</v>
      </c>
    </row>
    <row r="9" spans="1:47" ht="18" customHeight="1" x14ac:dyDescent="0.2">
      <c r="A9" s="118"/>
      <c r="B9" s="119"/>
      <c r="C9" s="120">
        <v>4</v>
      </c>
      <c r="D9" s="121">
        <v>1.92</v>
      </c>
      <c r="E9" s="121">
        <v>1.7</v>
      </c>
      <c r="F9" s="121">
        <v>3.11</v>
      </c>
      <c r="G9" s="121">
        <v>7.88</v>
      </c>
      <c r="H9" s="121">
        <v>3</v>
      </c>
      <c r="I9" s="121">
        <v>1.88</v>
      </c>
      <c r="J9" s="121">
        <v>1.79</v>
      </c>
      <c r="K9" s="121">
        <v>3.2</v>
      </c>
      <c r="L9" s="121">
        <v>2.57</v>
      </c>
      <c r="M9" s="121">
        <v>4.12</v>
      </c>
      <c r="N9" s="121">
        <v>3.21</v>
      </c>
      <c r="O9" s="121">
        <v>2.1</v>
      </c>
      <c r="P9" s="121">
        <v>1.9</v>
      </c>
      <c r="Q9" s="121">
        <v>4.62</v>
      </c>
      <c r="R9" s="121">
        <v>2.73</v>
      </c>
      <c r="S9" s="121">
        <v>2.65</v>
      </c>
      <c r="T9" s="121">
        <v>2.2599999999999998</v>
      </c>
      <c r="U9" s="121">
        <v>2.4500000000000002</v>
      </c>
      <c r="V9" s="121">
        <v>3.09</v>
      </c>
      <c r="W9" s="121">
        <v>2.2799999999999998</v>
      </c>
      <c r="X9" s="121">
        <v>4.3899999999999997</v>
      </c>
      <c r="Y9" s="121"/>
      <c r="Z9" s="121"/>
      <c r="AA9" s="121"/>
      <c r="AB9" s="121"/>
      <c r="AC9" s="121"/>
      <c r="AD9" s="121"/>
      <c r="AE9" s="121"/>
      <c r="AF9" s="122"/>
      <c r="AG9" s="123"/>
      <c r="AH9" s="124"/>
      <c r="AI9" s="125"/>
      <c r="AJ9" s="126"/>
      <c r="AK9" s="127"/>
      <c r="AL9" s="116"/>
      <c r="AM9" s="116"/>
      <c r="AQ9" s="117"/>
      <c r="AR9" s="65"/>
      <c r="AS9" s="65"/>
    </row>
    <row r="10" spans="1:47" ht="18" customHeight="1" thickBot="1" x14ac:dyDescent="0.25">
      <c r="A10" s="128"/>
      <c r="B10" s="129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2"/>
      <c r="AG10" s="133"/>
      <c r="AH10" s="134"/>
      <c r="AI10" s="135"/>
      <c r="AJ10" s="136"/>
      <c r="AK10" s="137"/>
      <c r="AL10" s="116" t="str">
        <f t="shared" ref="AL10:AL61" si="0" xml:space="preserve"> IF(ISNUMBER(AK10)=TRUE,AK10,"")</f>
        <v/>
      </c>
      <c r="AM10" s="116" t="str">
        <f t="shared" ref="AM10:AM61" si="1">IF(ISTEXT(B10)=TRUE,B10,"")</f>
        <v/>
      </c>
      <c r="AN10" s="59" t="str">
        <f t="shared" ref="AN10:AN61" si="2">IF(ISNUMBER(AG10)=TRUE,AG10,"")</f>
        <v/>
      </c>
      <c r="AQ10" s="117"/>
      <c r="AR10" s="65"/>
      <c r="AS10" s="65"/>
    </row>
    <row r="11" spans="1:47" ht="18" customHeight="1" thickTop="1" x14ac:dyDescent="0.2">
      <c r="A11" s="138">
        <f>IF(ISNUMBER('[1]Prijava i izvlačenje brojeva'!A3)=TRUE,'[1]Prijava i izvlačenje brojeva'!A3,"")</f>
        <v>2</v>
      </c>
      <c r="B11" s="139" t="str">
        <f>IF(ISTEXT('[1]Prijava i izvlačenje brojeva'!C3)=TRUE,'[1]Prijava i izvlačenje brojeva'!C3,"")</f>
        <v xml:space="preserve">Linjak 1 Ivanovec </v>
      </c>
      <c r="C11" s="140">
        <v>1.55</v>
      </c>
      <c r="D11" s="141">
        <v>2.14</v>
      </c>
      <c r="E11" s="141">
        <v>3.76</v>
      </c>
      <c r="F11" s="141">
        <v>1.76</v>
      </c>
      <c r="G11" s="141">
        <v>1.8</v>
      </c>
      <c r="H11" s="141">
        <v>2.2400000000000002</v>
      </c>
      <c r="I11" s="141">
        <v>1.78</v>
      </c>
      <c r="J11" s="141">
        <v>1.59</v>
      </c>
      <c r="K11" s="141">
        <v>2.2799999999999998</v>
      </c>
      <c r="L11" s="141">
        <v>6.41</v>
      </c>
      <c r="M11" s="141">
        <v>5.53</v>
      </c>
      <c r="N11" s="141">
        <v>2.11</v>
      </c>
      <c r="O11" s="141">
        <v>4.6500000000000004</v>
      </c>
      <c r="P11" s="141">
        <v>3.95</v>
      </c>
      <c r="Q11" s="141">
        <v>2.21</v>
      </c>
      <c r="R11" s="141">
        <v>2.5299999999999998</v>
      </c>
      <c r="S11" s="141">
        <v>1.69</v>
      </c>
      <c r="T11" s="141">
        <v>2.76</v>
      </c>
      <c r="U11" s="141">
        <v>1.58</v>
      </c>
      <c r="V11" s="141">
        <v>2.94</v>
      </c>
      <c r="W11" s="141">
        <v>1.83</v>
      </c>
      <c r="X11" s="141">
        <v>2.13</v>
      </c>
      <c r="Y11" s="141">
        <v>1.62</v>
      </c>
      <c r="Z11" s="141">
        <v>3.65</v>
      </c>
      <c r="AA11" s="141">
        <v>1.81</v>
      </c>
      <c r="AB11" s="141">
        <v>2.89</v>
      </c>
      <c r="AC11" s="141">
        <v>2.02</v>
      </c>
      <c r="AD11" s="141">
        <v>1.91</v>
      </c>
      <c r="AE11" s="141">
        <v>1.92</v>
      </c>
      <c r="AF11" s="142">
        <v>3</v>
      </c>
      <c r="AG11" s="143">
        <f>IF(ISBLANK(AJ11)=FALSE,"",IF(AND(COUNT(C11:AF13)&gt;0,ISBLANK(AI11)=TRUE),AQ11,IF(AND(COUNT(C11:AF13)&gt;0,ISBLANK(AI11)=FALSE),AQ11-AR11,"")))</f>
        <v>146.60000000000002</v>
      </c>
      <c r="AH11" s="144">
        <f>IF(ISBLANK(AJ11)=FALSE,"",IF(COUNT(C11:AF13)&gt;0,MAX(C11:AF13),""))</f>
        <v>6.41</v>
      </c>
      <c r="AI11" s="145"/>
      <c r="AJ11" s="146"/>
      <c r="AK11" s="147">
        <f>IF(ISTEXT('[1]Prijava i izvlačenje brojeva'!C3)=FALSE,"",IF(AND(ISNUMBER(A11)=FALSE,ISTEXT(B11)=TRUE),'[1]Prijava i izvlačenje brojeva'!$H$1+1,IF(AND(COUNT(C11:AF13)&gt;0,ISBLANK(AJ11)=TRUE),AU11,"")))</f>
        <v>3</v>
      </c>
      <c r="AL11" s="116">
        <f t="shared" si="0"/>
        <v>3</v>
      </c>
      <c r="AM11" s="116" t="str">
        <f t="shared" si="1"/>
        <v xml:space="preserve">Linjak 1 Ivanovec </v>
      </c>
      <c r="AN11" s="59">
        <f t="shared" si="2"/>
        <v>146.60000000000002</v>
      </c>
      <c r="AO11" s="64">
        <f>IF(ISNUMBER(AH11)=TRUE,AH11,"")</f>
        <v>6.41</v>
      </c>
      <c r="AP11" s="59" t="str">
        <f>IF(ISTEXT(B11)=TRUE,B11,"")</f>
        <v xml:space="preserve">Linjak 1 Ivanovec </v>
      </c>
      <c r="AQ11" s="117">
        <f>IF(COUNT(C11:AF13)&gt;0,SUM(C11:AF13),"")</f>
        <v>146.60000000000002</v>
      </c>
      <c r="AR11" s="65">
        <f>IF(ISNUMBER(AQ11)=TRUE,AQ11/10,"")</f>
        <v>14.660000000000002</v>
      </c>
      <c r="AS11" s="65">
        <f>IF(AND(ISBLANK(AJ11)=TRUE,ISNUMBER(AG11)=TRUE),AG11,"")</f>
        <v>146.60000000000002</v>
      </c>
      <c r="AT11" s="66">
        <f>IF(ISNUMBER(AS11)=TRUE,AS11+AO11/10000000,"")</f>
        <v>146.60000064100004</v>
      </c>
      <c r="AU11" s="59">
        <f>IF(ISNUMBER(AT11)=TRUE,((COUNT(AT$8:AT$61)+1-RANK(AT11,$AT$8:$AT$61,0)-RANK(AT11,$AT$8:$AT$61,1))/2)+RANK(AT11,$AT$8:$AT$61,0),"")</f>
        <v>3</v>
      </c>
    </row>
    <row r="12" spans="1:47" ht="18" customHeight="1" x14ac:dyDescent="0.2">
      <c r="A12" s="148"/>
      <c r="B12" s="149"/>
      <c r="C12" s="150">
        <v>2.59</v>
      </c>
      <c r="D12" s="151">
        <v>6.24</v>
      </c>
      <c r="E12" s="151">
        <v>3.45</v>
      </c>
      <c r="F12" s="151">
        <v>2.89</v>
      </c>
      <c r="G12" s="151">
        <v>2.81</v>
      </c>
      <c r="H12" s="151">
        <v>1.58</v>
      </c>
      <c r="I12" s="151">
        <v>1.91</v>
      </c>
      <c r="J12" s="151">
        <v>2.37</v>
      </c>
      <c r="K12" s="151">
        <v>1.9</v>
      </c>
      <c r="L12" s="151">
        <v>2.83</v>
      </c>
      <c r="M12" s="151">
        <v>5.87</v>
      </c>
      <c r="N12" s="151">
        <v>2.68</v>
      </c>
      <c r="O12" s="151">
        <v>2.97</v>
      </c>
      <c r="P12" s="151">
        <v>3.81</v>
      </c>
      <c r="Q12" s="151">
        <v>3.27</v>
      </c>
      <c r="R12" s="151">
        <v>1.9</v>
      </c>
      <c r="S12" s="151">
        <v>2.42</v>
      </c>
      <c r="T12" s="151">
        <v>4.5599999999999996</v>
      </c>
      <c r="U12" s="151">
        <v>2.5499999999999998</v>
      </c>
      <c r="V12" s="151">
        <v>2.4</v>
      </c>
      <c r="W12" s="151">
        <v>4.09</v>
      </c>
      <c r="X12" s="151">
        <v>3.47</v>
      </c>
      <c r="Y12" s="151"/>
      <c r="Z12" s="151"/>
      <c r="AA12" s="151"/>
      <c r="AB12" s="151"/>
      <c r="AC12" s="151"/>
      <c r="AD12" s="151"/>
      <c r="AE12" s="151"/>
      <c r="AF12" s="152"/>
      <c r="AG12" s="153"/>
      <c r="AH12" s="154"/>
      <c r="AI12" s="155"/>
      <c r="AJ12" s="156"/>
      <c r="AK12" s="157"/>
      <c r="AL12" s="116"/>
      <c r="AM12" s="116"/>
      <c r="AQ12" s="117"/>
      <c r="AR12" s="65"/>
      <c r="AS12" s="65"/>
    </row>
    <row r="13" spans="1:47" ht="18" customHeight="1" thickBot="1" x14ac:dyDescent="0.25">
      <c r="A13" s="158"/>
      <c r="B13" s="159"/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2"/>
      <c r="AG13" s="163"/>
      <c r="AH13" s="164"/>
      <c r="AI13" s="165"/>
      <c r="AJ13" s="166"/>
      <c r="AK13" s="167"/>
      <c r="AL13" s="116" t="str">
        <f t="shared" si="0"/>
        <v/>
      </c>
      <c r="AM13" s="116" t="str">
        <f t="shared" si="1"/>
        <v/>
      </c>
      <c r="AN13" s="59" t="str">
        <f t="shared" si="2"/>
        <v/>
      </c>
      <c r="AQ13" s="117"/>
      <c r="AR13" s="65"/>
      <c r="AS13" s="65"/>
    </row>
    <row r="14" spans="1:47" ht="18" customHeight="1" thickTop="1" x14ac:dyDescent="0.2">
      <c r="A14" s="106">
        <f>IF(ISNUMBER('[1]Prijava i izvlačenje brojeva'!A4)=TRUE,'[1]Prijava i izvlačenje brojeva'!A4,"")</f>
        <v>3</v>
      </c>
      <c r="B14" s="107" t="str">
        <f>IF(ISTEXT('[1]Prijava i izvlačenje brojeva'!C4)=TRUE,'[1]Prijava i izvlačenje brojeva'!C4,"")</f>
        <v>Ostriž Cirkovljan</v>
      </c>
      <c r="C14" s="168">
        <v>4.2</v>
      </c>
      <c r="D14" s="169">
        <v>2.52</v>
      </c>
      <c r="E14" s="169">
        <v>3.16</v>
      </c>
      <c r="F14" s="169">
        <v>2</v>
      </c>
      <c r="G14" s="169">
        <v>2.52</v>
      </c>
      <c r="H14" s="169">
        <v>5.46</v>
      </c>
      <c r="I14" s="169">
        <v>4</v>
      </c>
      <c r="J14" s="169">
        <v>1.9</v>
      </c>
      <c r="K14" s="169">
        <v>1.7</v>
      </c>
      <c r="L14" s="169">
        <v>2.2000000000000002</v>
      </c>
      <c r="M14" s="169">
        <v>2.77</v>
      </c>
      <c r="N14" s="169">
        <v>3</v>
      </c>
      <c r="O14" s="169">
        <v>3.05</v>
      </c>
      <c r="P14" s="169">
        <v>3.25</v>
      </c>
      <c r="Q14" s="169">
        <v>5.52</v>
      </c>
      <c r="R14" s="169">
        <v>4.84</v>
      </c>
      <c r="S14" s="169">
        <v>8.59</v>
      </c>
      <c r="T14" s="169">
        <v>2.3199999999999998</v>
      </c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70"/>
      <c r="AG14" s="111">
        <f>IF(ISBLANK(AJ14)=FALSE,"",IF(AND(COUNT(C14:AF16)&gt;0,ISBLANK(AI14)=TRUE),AQ14,IF(AND(COUNT(C14:AF16)&gt;0,ISBLANK(AI14)=FALSE),AQ14-AR14,"")))</f>
        <v>63.000000000000007</v>
      </c>
      <c r="AH14" s="112">
        <f>IF(ISBLANK(AJ14)=FALSE,"",IF(COUNT(C14:AF16)&gt;0,MAX(C14:AF16),""))</f>
        <v>8.59</v>
      </c>
      <c r="AI14" s="171"/>
      <c r="AJ14" s="172"/>
      <c r="AK14" s="173">
        <f>IF(ISTEXT('[1]Prijava i izvlačenje brojeva'!C4)=FALSE,"",IF(AND(ISNUMBER(A14)=FALSE,ISTEXT(B14)=TRUE),'[1]Prijava i izvlačenje brojeva'!$H$1+1,IF(AND(COUNT(C14:AF16)&gt;0,ISBLANK(AJ14)=TRUE),AU14,"")))</f>
        <v>4</v>
      </c>
      <c r="AL14" s="116">
        <f t="shared" si="0"/>
        <v>4</v>
      </c>
      <c r="AM14" s="116" t="str">
        <f t="shared" si="1"/>
        <v>Ostriž Cirkovljan</v>
      </c>
      <c r="AN14" s="59">
        <f t="shared" si="2"/>
        <v>63.000000000000007</v>
      </c>
      <c r="AO14" s="64">
        <f>IF(ISNUMBER(AH14)=TRUE,AH14,"")</f>
        <v>8.59</v>
      </c>
      <c r="AP14" s="59" t="str">
        <f>IF(ISTEXT(B14)=TRUE,B14,"")</f>
        <v>Ostriž Cirkovljan</v>
      </c>
      <c r="AQ14" s="117">
        <f>IF(COUNT(C14:AF16)&gt;0,SUM(C14:AF16),"")</f>
        <v>63.000000000000007</v>
      </c>
      <c r="AR14" s="65">
        <f>IF(ISNUMBER(AQ14)=TRUE,AQ14/10,"")</f>
        <v>6.3000000000000007</v>
      </c>
      <c r="AS14" s="65">
        <f>IF(AND(ISBLANK(AJ14)=TRUE,ISNUMBER(AG14)=TRUE),AG14,"")</f>
        <v>63.000000000000007</v>
      </c>
      <c r="AT14" s="66">
        <f>IF(ISNUMBER(AS14)=TRUE,AS14+AO14/10000000,"")</f>
        <v>63.000000859000004</v>
      </c>
      <c r="AU14" s="59">
        <f>IF(ISNUMBER(AT14)=TRUE,((COUNT(AT$8:AT$61)+1-RANK(AT14,$AT$8:$AT$61,0)-RANK(AT14,$AT$8:$AT$61,1))/2)+RANK(AT14,$AT$8:$AT$61,0),"")</f>
        <v>4</v>
      </c>
    </row>
    <row r="15" spans="1:47" ht="18" customHeight="1" x14ac:dyDescent="0.2">
      <c r="A15" s="118"/>
      <c r="B15" s="119"/>
      <c r="C15" s="174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6"/>
      <c r="AG15" s="123"/>
      <c r="AH15" s="124"/>
      <c r="AI15" s="125"/>
      <c r="AJ15" s="126"/>
      <c r="AK15" s="127"/>
      <c r="AL15" s="116"/>
      <c r="AM15" s="116"/>
      <c r="AQ15" s="117"/>
      <c r="AR15" s="65"/>
      <c r="AS15" s="65"/>
    </row>
    <row r="16" spans="1:47" ht="18" customHeight="1" thickBot="1" x14ac:dyDescent="0.25">
      <c r="A16" s="128"/>
      <c r="B16" s="129"/>
      <c r="C16" s="130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2"/>
      <c r="AG16" s="133"/>
      <c r="AH16" s="134"/>
      <c r="AI16" s="135"/>
      <c r="AJ16" s="136"/>
      <c r="AK16" s="137"/>
      <c r="AL16" s="116" t="str">
        <f t="shared" si="0"/>
        <v/>
      </c>
      <c r="AM16" s="116" t="str">
        <f t="shared" si="1"/>
        <v/>
      </c>
      <c r="AN16" s="59" t="str">
        <f t="shared" si="2"/>
        <v/>
      </c>
      <c r="AQ16" s="117"/>
      <c r="AR16" s="65"/>
      <c r="AS16" s="65"/>
    </row>
    <row r="17" spans="1:47" ht="18" customHeight="1" thickTop="1" x14ac:dyDescent="0.2">
      <c r="A17" s="138">
        <f>IF(ISNUMBER('[1]Prijava i izvlačenje brojeva'!A5)=TRUE,'[1]Prijava i izvlačenje brojeva'!A5,"")</f>
        <v>4</v>
      </c>
      <c r="B17" s="139" t="str">
        <f>IF(ISTEXT('[1]Prijava i izvlačenje brojeva'!C5)=TRUE,'[1]Prijava i izvlačenje brojeva'!C5,"")</f>
        <v>Linjak 2 Ivanovec</v>
      </c>
      <c r="C17" s="177">
        <v>1.88</v>
      </c>
      <c r="D17" s="178">
        <v>3</v>
      </c>
      <c r="E17" s="178">
        <v>2.67</v>
      </c>
      <c r="F17" s="178">
        <v>8.08</v>
      </c>
      <c r="G17" s="178">
        <v>1.82</v>
      </c>
      <c r="H17" s="178">
        <v>4.28</v>
      </c>
      <c r="I17" s="178">
        <v>2.73</v>
      </c>
      <c r="J17" s="178">
        <v>4.88</v>
      </c>
      <c r="K17" s="178">
        <v>2.57</v>
      </c>
      <c r="L17" s="178">
        <v>6.86</v>
      </c>
      <c r="M17" s="178">
        <v>6.76</v>
      </c>
      <c r="N17" s="178">
        <v>2.35</v>
      </c>
      <c r="O17" s="178">
        <v>2.84</v>
      </c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9"/>
      <c r="AG17" s="143">
        <f>IF(ISBLANK(AJ17)=FALSE,"",IF(AND(COUNT(C17:AF19)&gt;0,ISBLANK(AI17)=TRUE),AQ17,IF(AND(COUNT(C17:AF19)&gt;0,ISBLANK(AI17)=FALSE),AQ17-AR17,"")))</f>
        <v>50.72</v>
      </c>
      <c r="AH17" s="144">
        <f>IF(ISBLANK(AJ17)=FALSE,"",IF(COUNT(C17:AF19)&gt;0,MAX(C17:AF19),""))</f>
        <v>8.08</v>
      </c>
      <c r="AI17" s="145"/>
      <c r="AJ17" s="146"/>
      <c r="AK17" s="147">
        <f>IF(ISTEXT('[1]Prijava i izvlačenje brojeva'!C5)=FALSE,"",IF(AND(ISNUMBER(A17)=FALSE,ISTEXT(B17)=TRUE),'[1]Prijava i izvlačenje brojeva'!$H$1+1,IF(AND(COUNT(C17:AF19)&gt;0,ISBLANK(AJ17)=TRUE),AU17,"")))</f>
        <v>5</v>
      </c>
      <c r="AL17" s="116">
        <f t="shared" si="0"/>
        <v>5</v>
      </c>
      <c r="AM17" s="116" t="str">
        <f t="shared" si="1"/>
        <v>Linjak 2 Ivanovec</v>
      </c>
      <c r="AN17" s="59">
        <f t="shared" si="2"/>
        <v>50.72</v>
      </c>
      <c r="AO17" s="64">
        <f>IF(ISNUMBER(AH17)=TRUE,AH17,"")</f>
        <v>8.08</v>
      </c>
      <c r="AP17" s="59" t="str">
        <f>IF(ISTEXT(B17)=TRUE,B17,"")</f>
        <v>Linjak 2 Ivanovec</v>
      </c>
      <c r="AQ17" s="117">
        <f>IF(COUNT(C17:AF19)&gt;0,SUM(C17:AF19),"")</f>
        <v>50.72</v>
      </c>
      <c r="AR17" s="65">
        <f>IF(ISNUMBER(AQ17)=TRUE,AQ17/10,"")</f>
        <v>5.0720000000000001</v>
      </c>
      <c r="AS17" s="65">
        <f>IF(AND(ISBLANK(AJ17)=TRUE,ISNUMBER(AG17)=TRUE),AG17,"")</f>
        <v>50.72</v>
      </c>
      <c r="AT17" s="66">
        <f>IF(ISNUMBER(AS17)=TRUE,AS17+AO17/10000000,"")</f>
        <v>50.720000808000002</v>
      </c>
      <c r="AU17" s="59">
        <f>IF(ISNUMBER(AT17)=TRUE,((COUNT(AT$8:AT$61)+1-RANK(AT17,$AT$8:$AT$61,0)-RANK(AT17,$AT$8:$AT$61,1))/2)+RANK(AT17,$AT$8:$AT$61,0),"")</f>
        <v>5</v>
      </c>
    </row>
    <row r="18" spans="1:47" ht="18" customHeight="1" x14ac:dyDescent="0.2">
      <c r="A18" s="148"/>
      <c r="B18" s="149"/>
      <c r="C18" s="150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2"/>
      <c r="AG18" s="153"/>
      <c r="AH18" s="154"/>
      <c r="AI18" s="155"/>
      <c r="AJ18" s="156"/>
      <c r="AK18" s="157"/>
      <c r="AL18" s="116"/>
      <c r="AM18" s="116"/>
      <c r="AQ18" s="117"/>
      <c r="AR18" s="65"/>
      <c r="AS18" s="65"/>
    </row>
    <row r="19" spans="1:47" ht="18" customHeight="1" thickBot="1" x14ac:dyDescent="0.25">
      <c r="A19" s="158"/>
      <c r="B19" s="159"/>
      <c r="C19" s="180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2"/>
      <c r="AG19" s="163"/>
      <c r="AH19" s="164"/>
      <c r="AI19" s="165"/>
      <c r="AJ19" s="166"/>
      <c r="AK19" s="167"/>
      <c r="AL19" s="116" t="str">
        <f t="shared" si="0"/>
        <v/>
      </c>
      <c r="AM19" s="116" t="str">
        <f t="shared" si="1"/>
        <v/>
      </c>
      <c r="AN19" s="59" t="str">
        <f t="shared" si="2"/>
        <v/>
      </c>
      <c r="AQ19" s="117"/>
      <c r="AR19" s="65"/>
      <c r="AS19" s="65"/>
    </row>
    <row r="20" spans="1:47" ht="18" customHeight="1" thickTop="1" x14ac:dyDescent="0.2">
      <c r="A20" s="106">
        <f>IF(ISNUMBER('[1]Prijava i izvlačenje brojeva'!A6)=TRUE,'[1]Prijava i izvlačenje brojeva'!A6,"")</f>
        <v>5</v>
      </c>
      <c r="B20" s="107" t="str">
        <f>IF(ISTEXT('[1]Prijava i izvlačenje brojeva'!C6)=TRUE,'[1]Prijava i izvlačenje brojeva'!C6,"")</f>
        <v>Smuđ Goričan</v>
      </c>
      <c r="C20" s="168">
        <v>1.63</v>
      </c>
      <c r="D20" s="169">
        <v>3.13</v>
      </c>
      <c r="E20" s="169">
        <v>4.63</v>
      </c>
      <c r="F20" s="169">
        <v>5.62</v>
      </c>
      <c r="G20" s="169">
        <v>2.65</v>
      </c>
      <c r="H20" s="169">
        <v>3.26</v>
      </c>
      <c r="I20" s="169">
        <v>4.91</v>
      </c>
      <c r="J20" s="169">
        <v>2.23</v>
      </c>
      <c r="K20" s="169">
        <v>3.39</v>
      </c>
      <c r="L20" s="169">
        <v>1.64</v>
      </c>
      <c r="M20" s="169">
        <v>4.5999999999999996</v>
      </c>
      <c r="N20" s="169">
        <v>2.1</v>
      </c>
      <c r="O20" s="169">
        <v>2.85</v>
      </c>
      <c r="P20" s="169">
        <v>5.54</v>
      </c>
      <c r="Q20" s="169">
        <v>4.08</v>
      </c>
      <c r="R20" s="169">
        <v>6.41</v>
      </c>
      <c r="S20" s="169">
        <v>2.08</v>
      </c>
      <c r="T20" s="169">
        <v>3.5</v>
      </c>
      <c r="U20" s="169">
        <v>5.89</v>
      </c>
      <c r="V20" s="169">
        <v>5.2</v>
      </c>
      <c r="W20" s="169">
        <v>6.24</v>
      </c>
      <c r="X20" s="169">
        <v>2.81</v>
      </c>
      <c r="Y20" s="169">
        <v>2.59</v>
      </c>
      <c r="Z20" s="169">
        <v>3.68</v>
      </c>
      <c r="AA20" s="169">
        <v>3.41</v>
      </c>
      <c r="AB20" s="169">
        <v>1.71</v>
      </c>
      <c r="AC20" s="169">
        <v>1.86</v>
      </c>
      <c r="AD20" s="169">
        <v>1.69</v>
      </c>
      <c r="AE20" s="169">
        <v>1.98</v>
      </c>
      <c r="AF20" s="170">
        <v>3.16</v>
      </c>
      <c r="AG20" s="111">
        <f>IF(ISBLANK(AJ20)=FALSE,"",IF(AND(COUNT(C20:AF22)&gt;0,ISBLANK(AI20)=TRUE),AQ20,IF(AND(COUNT(C20:AF22)&gt;0,ISBLANK(AI20)=FALSE),AQ20-AR20,"")))</f>
        <v>167.56000000000006</v>
      </c>
      <c r="AH20" s="112">
        <f>IF(ISBLANK(AJ20)=FALSE,"",IF(COUNT(C20:AF22)&gt;0,MAX(C20:AF22),""))</f>
        <v>6.9</v>
      </c>
      <c r="AI20" s="171"/>
      <c r="AJ20" s="172"/>
      <c r="AK20" s="173">
        <f>IF(ISTEXT('[1]Prijava i izvlačenje brojeva'!C6)=FALSE,"",IF(AND(ISNUMBER(A20)=FALSE,ISTEXT(B20)=TRUE),'[1]Prijava i izvlačenje brojeva'!$H$1+1,IF(AND(COUNT(C20:AF22)&gt;0,ISBLANK(AJ20)=TRUE),AU20,"")))</f>
        <v>1</v>
      </c>
      <c r="AL20" s="116">
        <f t="shared" si="0"/>
        <v>1</v>
      </c>
      <c r="AM20" s="116" t="str">
        <f t="shared" si="1"/>
        <v>Smuđ Goričan</v>
      </c>
      <c r="AN20" s="59">
        <f t="shared" si="2"/>
        <v>167.56000000000006</v>
      </c>
      <c r="AO20" s="64">
        <f>IF(ISNUMBER(AH20)=TRUE,AH20,"")</f>
        <v>6.9</v>
      </c>
      <c r="AP20" s="59" t="str">
        <f>IF(ISTEXT(B20)=TRUE,B20,"")</f>
        <v>Smuđ Goričan</v>
      </c>
      <c r="AQ20" s="117">
        <f>IF(COUNT(C20:AF22)&gt;0,SUM(C20:AF22),"")</f>
        <v>167.56000000000006</v>
      </c>
      <c r="AR20" s="65">
        <f>IF(ISNUMBER(AQ20)=TRUE,AQ20/10,"")</f>
        <v>16.756000000000007</v>
      </c>
      <c r="AS20" s="65">
        <f>IF(AND(ISBLANK(AJ20)=TRUE,ISNUMBER(AG20)=TRUE),AG20,"")</f>
        <v>167.56000000000006</v>
      </c>
      <c r="AT20" s="66">
        <f>IF(ISNUMBER(AS20)=TRUE,AS20+AO20/10000000,"")</f>
        <v>167.56000069000007</v>
      </c>
      <c r="AU20" s="59">
        <f>IF(ISNUMBER(AT20)=TRUE,((COUNT(AT$8:AT$61)+1-RANK(AT20,$AT$8:$AT$61,0)-RANK(AT20,$AT$8:$AT$61,1))/2)+RANK(AT20,$AT$8:$AT$61,0),"")</f>
        <v>1</v>
      </c>
    </row>
    <row r="21" spans="1:47" ht="18" customHeight="1" x14ac:dyDescent="0.2">
      <c r="A21" s="118"/>
      <c r="B21" s="119"/>
      <c r="C21" s="174">
        <v>3.15</v>
      </c>
      <c r="D21" s="175">
        <v>6.9</v>
      </c>
      <c r="E21" s="175">
        <v>2.88</v>
      </c>
      <c r="F21" s="175">
        <v>2.14</v>
      </c>
      <c r="G21" s="175">
        <v>1.76</v>
      </c>
      <c r="H21" s="175">
        <v>3.14</v>
      </c>
      <c r="I21" s="175">
        <v>3.13</v>
      </c>
      <c r="J21" s="175">
        <v>3.86</v>
      </c>
      <c r="K21" s="175">
        <v>1.83</v>
      </c>
      <c r="L21" s="175">
        <v>2.46</v>
      </c>
      <c r="M21" s="175">
        <v>5.15</v>
      </c>
      <c r="N21" s="175">
        <v>3.5</v>
      </c>
      <c r="O21" s="175">
        <v>3.07</v>
      </c>
      <c r="P21" s="175">
        <v>2.2400000000000002</v>
      </c>
      <c r="Q21" s="175">
        <v>2.71</v>
      </c>
      <c r="R21" s="175">
        <v>2.16</v>
      </c>
      <c r="S21" s="175">
        <v>1.83</v>
      </c>
      <c r="T21" s="175">
        <v>4.43</v>
      </c>
      <c r="U21" s="175">
        <v>2</v>
      </c>
      <c r="V21" s="175">
        <v>3</v>
      </c>
      <c r="W21" s="175">
        <v>1.75</v>
      </c>
      <c r="X21" s="175"/>
      <c r="Y21" s="175"/>
      <c r="Z21" s="175"/>
      <c r="AA21" s="175"/>
      <c r="AB21" s="175"/>
      <c r="AC21" s="175"/>
      <c r="AD21" s="175"/>
      <c r="AE21" s="175"/>
      <c r="AF21" s="176"/>
      <c r="AG21" s="123"/>
      <c r="AH21" s="124"/>
      <c r="AI21" s="125"/>
      <c r="AJ21" s="126"/>
      <c r="AK21" s="127"/>
      <c r="AL21" s="116"/>
      <c r="AM21" s="116"/>
      <c r="AQ21" s="117"/>
      <c r="AR21" s="65"/>
      <c r="AS21" s="65"/>
    </row>
    <row r="22" spans="1:47" ht="18" customHeight="1" thickBot="1" x14ac:dyDescent="0.25">
      <c r="A22" s="128"/>
      <c r="B22" s="129"/>
      <c r="C22" s="130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2"/>
      <c r="AG22" s="133"/>
      <c r="AH22" s="134"/>
      <c r="AI22" s="135"/>
      <c r="AJ22" s="136"/>
      <c r="AK22" s="137"/>
      <c r="AL22" s="116" t="str">
        <f t="shared" si="0"/>
        <v/>
      </c>
      <c r="AM22" s="116" t="str">
        <f t="shared" si="1"/>
        <v/>
      </c>
      <c r="AN22" s="59" t="str">
        <f t="shared" si="2"/>
        <v/>
      </c>
      <c r="AQ22" s="117"/>
      <c r="AR22" s="65"/>
      <c r="AS22" s="65"/>
    </row>
    <row r="23" spans="1:47" ht="18" customHeight="1" thickTop="1" x14ac:dyDescent="0.2">
      <c r="A23" s="138">
        <f>IF(ISNUMBER('[1]Prijava i izvlačenje brojeva'!A7)=TRUE,'[1]Prijava i izvlačenje brojeva'!A7,"")</f>
        <v>6</v>
      </c>
      <c r="B23" s="139" t="str">
        <f>IF(ISTEXT('[1]Prijava i izvlačenje brojeva'!C7)=TRUE,'[1]Prijava i izvlačenje brojeva'!C7,"")</f>
        <v>Bjelka Domašinec</v>
      </c>
      <c r="C23" s="140">
        <v>1.84</v>
      </c>
      <c r="D23" s="141">
        <v>1.67</v>
      </c>
      <c r="E23" s="141">
        <v>2.09</v>
      </c>
      <c r="F23" s="141">
        <v>3.06</v>
      </c>
      <c r="G23" s="141">
        <v>2.76</v>
      </c>
      <c r="H23" s="141">
        <v>2.52</v>
      </c>
      <c r="I23" s="141">
        <v>2.2599999999999998</v>
      </c>
      <c r="J23" s="141">
        <v>2.8</v>
      </c>
      <c r="K23" s="141">
        <v>3.02</v>
      </c>
      <c r="L23" s="141">
        <v>2.15</v>
      </c>
      <c r="M23" s="141">
        <v>2.0699999999999998</v>
      </c>
      <c r="N23" s="141">
        <v>3.18</v>
      </c>
      <c r="O23" s="141">
        <v>2.85</v>
      </c>
      <c r="P23" s="141">
        <v>2.21</v>
      </c>
      <c r="Q23" s="141">
        <v>2.37</v>
      </c>
      <c r="R23" s="141">
        <v>1.56</v>
      </c>
      <c r="S23" s="141">
        <v>1.9</v>
      </c>
      <c r="T23" s="141">
        <v>1.85</v>
      </c>
      <c r="U23" s="141">
        <v>1.85</v>
      </c>
      <c r="V23" s="141">
        <v>2.37</v>
      </c>
      <c r="W23" s="141"/>
      <c r="X23" s="141"/>
      <c r="Y23" s="141"/>
      <c r="Z23" s="141"/>
      <c r="AA23" s="141"/>
      <c r="AB23" s="141"/>
      <c r="AC23" s="141"/>
      <c r="AD23" s="141"/>
      <c r="AE23" s="141"/>
      <c r="AF23" s="142"/>
      <c r="AG23" s="143">
        <f>IF(ISBLANK(AJ23)=FALSE,"",IF(AND(COUNT(C23:AF25)&gt;0,ISBLANK(AI23)=TRUE),AQ23,IF(AND(COUNT(C23:AF25)&gt;0,ISBLANK(AI23)=FALSE),AQ23-AR23,"")))</f>
        <v>46.379999999999995</v>
      </c>
      <c r="AH23" s="144">
        <f>IF(ISBLANK(AJ23)=FALSE,"",IF(COUNT(C23:AF25)&gt;0,MAX(C23:AF25),""))</f>
        <v>3.18</v>
      </c>
      <c r="AI23" s="145"/>
      <c r="AJ23" s="146"/>
      <c r="AK23" s="147">
        <f>IF(ISTEXT('[1]Prijava i izvlačenje brojeva'!C7)=FALSE,"",IF(AND(ISNUMBER(A23)=FALSE,ISTEXT(B23)=TRUE),'[1]Prijava i izvlačenje brojeva'!$H$1+1,IF(AND(COUNT(C23:AF25)&gt;0,ISBLANK(AJ23)=TRUE),AU23,"")))</f>
        <v>6</v>
      </c>
      <c r="AL23" s="116">
        <f t="shared" si="0"/>
        <v>6</v>
      </c>
      <c r="AM23" s="116" t="str">
        <f t="shared" si="1"/>
        <v>Bjelka Domašinec</v>
      </c>
      <c r="AN23" s="59">
        <f t="shared" si="2"/>
        <v>46.379999999999995</v>
      </c>
      <c r="AO23" s="64">
        <f>IF(ISNUMBER(AH23)=TRUE,AH23,"")</f>
        <v>3.18</v>
      </c>
      <c r="AP23" s="59" t="str">
        <f>IF(ISTEXT(B23)=TRUE,B23,"")</f>
        <v>Bjelka Domašinec</v>
      </c>
      <c r="AQ23" s="117">
        <f>IF(COUNT(C23:AF25)&gt;0,SUM(C23:AF25),"")</f>
        <v>46.379999999999995</v>
      </c>
      <c r="AR23" s="65">
        <f>IF(ISNUMBER(AQ23)=TRUE,AQ23/10,"")</f>
        <v>4.6379999999999999</v>
      </c>
      <c r="AS23" s="65">
        <f>IF(AND(ISBLANK(AJ23)=TRUE,ISNUMBER(AG23)=TRUE),AG23,"")</f>
        <v>46.379999999999995</v>
      </c>
      <c r="AT23" s="66">
        <f>IF(ISNUMBER(AS23)=TRUE,AS23+AO23/10000000,"")</f>
        <v>46.380000317999993</v>
      </c>
      <c r="AU23" s="59">
        <f>IF(ISNUMBER(AT23)=TRUE,((COUNT(AT$8:AT$61)+1-RANK(AT23,$AT$8:$AT$61,0)-RANK(AT23,$AT$8:$AT$61,1))/2)+RANK(AT23,$AT$8:$AT$61,0),"")</f>
        <v>6</v>
      </c>
    </row>
    <row r="24" spans="1:47" ht="18" customHeight="1" x14ac:dyDescent="0.2">
      <c r="A24" s="148"/>
      <c r="B24" s="149"/>
      <c r="C24" s="150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2"/>
      <c r="AG24" s="153"/>
      <c r="AH24" s="154"/>
      <c r="AI24" s="155"/>
      <c r="AJ24" s="156"/>
      <c r="AK24" s="157"/>
      <c r="AL24" s="116"/>
      <c r="AM24" s="116"/>
      <c r="AQ24" s="117"/>
      <c r="AR24" s="65"/>
      <c r="AS24" s="65"/>
    </row>
    <row r="25" spans="1:47" ht="18" customHeight="1" thickBot="1" x14ac:dyDescent="0.25">
      <c r="A25" s="158"/>
      <c r="B25" s="159"/>
      <c r="C25" s="160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2"/>
      <c r="AG25" s="163"/>
      <c r="AH25" s="164"/>
      <c r="AI25" s="165"/>
      <c r="AJ25" s="166"/>
      <c r="AK25" s="167"/>
      <c r="AL25" s="116" t="str">
        <f t="shared" si="0"/>
        <v/>
      </c>
      <c r="AM25" s="116" t="str">
        <f t="shared" si="1"/>
        <v/>
      </c>
      <c r="AN25" s="59" t="str">
        <f t="shared" si="2"/>
        <v/>
      </c>
      <c r="AQ25" s="117"/>
      <c r="AR25" s="65"/>
      <c r="AS25" s="65"/>
    </row>
    <row r="26" spans="1:47" ht="18" customHeight="1" thickTop="1" x14ac:dyDescent="0.2">
      <c r="A26" s="106" t="str">
        <f>IF(ISNUMBER('[1]Prijava i izvlačenje brojeva'!A8)=TRUE,'[1]Prijava i izvlačenje brojeva'!A8,"")</f>
        <v/>
      </c>
      <c r="B26" s="107" t="str">
        <f>IF(ISTEXT('[1]Prijava i izvlačenje brojeva'!C8)=TRUE,'[1]Prijava i izvlačenje brojeva'!C8,"")</f>
        <v/>
      </c>
      <c r="C26" s="168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70"/>
      <c r="AG26" s="111" t="str">
        <f>IF(ISBLANK(AJ26)=FALSE,"",IF(AND(COUNT(C26:AF28)&gt;0,ISBLANK(AI26)=TRUE),AQ26,IF(AND(COUNT(C26:AF28)&gt;0,ISBLANK(AI26)=FALSE),AQ26-AR26,"")))</f>
        <v/>
      </c>
      <c r="AH26" s="112" t="str">
        <f>IF(ISBLANK(AJ26)=FALSE,"",IF(COUNT(C26:AF28)&gt;0,MAX(C26:AF28),""))</f>
        <v/>
      </c>
      <c r="AI26" s="171"/>
      <c r="AJ26" s="172"/>
      <c r="AK26" s="173" t="str">
        <f>IF(ISTEXT('[1]Prijava i izvlačenje brojeva'!C8)=FALSE,"",IF(AND(ISNUMBER(A26)=FALSE,ISTEXT(B26)=TRUE),'[1]Prijava i izvlačenje brojeva'!$H$1+1,IF(AND(COUNT(C26:AF28)&gt;0,ISBLANK(AJ26)=TRUE),AU26,"")))</f>
        <v/>
      </c>
      <c r="AL26" s="116" t="str">
        <f t="shared" si="0"/>
        <v/>
      </c>
      <c r="AM26" s="116" t="str">
        <f t="shared" si="1"/>
        <v/>
      </c>
      <c r="AN26" s="59" t="str">
        <f t="shared" si="2"/>
        <v/>
      </c>
      <c r="AO26" s="64" t="str">
        <f>IF(ISNUMBER(AH26)=TRUE,AH26,"")</f>
        <v/>
      </c>
      <c r="AP26" s="59" t="str">
        <f>IF(ISTEXT(B26)=TRUE,B26,"")</f>
        <v/>
      </c>
      <c r="AQ26" s="117" t="str">
        <f>IF(COUNT(C26:AF28)&gt;0,SUM(C26:AF28),"")</f>
        <v/>
      </c>
      <c r="AR26" s="65" t="str">
        <f>IF(ISNUMBER(AQ26)=TRUE,AQ26/10,"")</f>
        <v/>
      </c>
      <c r="AS26" s="65" t="str">
        <f>IF(AND(ISBLANK(AJ26)=TRUE,ISNUMBER(AG26)=TRUE),AG26,"")</f>
        <v/>
      </c>
      <c r="AT26" s="66" t="str">
        <f>IF(ISNUMBER(AS26)=TRUE,AS26+AO26/10000000,"")</f>
        <v/>
      </c>
      <c r="AU26" s="59" t="str">
        <f>IF(ISNUMBER(AT26)=TRUE,((COUNT(AT$8:AT$61)+1-RANK(AT26,$AT$8:$AT$61,0)-RANK(AT26,$AT$8:$AT$61,1))/2)+RANK(AT26,$AT$8:$AT$61,0),"")</f>
        <v/>
      </c>
    </row>
    <row r="27" spans="1:47" ht="18" customHeight="1" x14ac:dyDescent="0.2">
      <c r="A27" s="118"/>
      <c r="B27" s="119"/>
      <c r="C27" s="174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6"/>
      <c r="AG27" s="123"/>
      <c r="AH27" s="124"/>
      <c r="AI27" s="125"/>
      <c r="AJ27" s="126"/>
      <c r="AK27" s="127"/>
      <c r="AL27" s="116"/>
      <c r="AM27" s="116"/>
      <c r="AQ27" s="117"/>
      <c r="AR27" s="65"/>
      <c r="AS27" s="65"/>
    </row>
    <row r="28" spans="1:47" ht="18" customHeight="1" thickBot="1" x14ac:dyDescent="0.25">
      <c r="A28" s="128"/>
      <c r="B28" s="129"/>
      <c r="C28" s="130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2"/>
      <c r="AG28" s="133"/>
      <c r="AH28" s="134"/>
      <c r="AI28" s="135"/>
      <c r="AJ28" s="136"/>
      <c r="AK28" s="137"/>
      <c r="AL28" s="116" t="str">
        <f t="shared" si="0"/>
        <v/>
      </c>
      <c r="AM28" s="116" t="str">
        <f t="shared" si="1"/>
        <v/>
      </c>
      <c r="AN28" s="59" t="str">
        <f t="shared" si="2"/>
        <v/>
      </c>
      <c r="AQ28" s="117"/>
      <c r="AR28" s="65"/>
      <c r="AS28" s="65"/>
    </row>
    <row r="29" spans="1:47" ht="18" customHeight="1" thickTop="1" x14ac:dyDescent="0.2">
      <c r="A29" s="138" t="str">
        <f>IF(ISNUMBER('[1]Prijava i izvlačenje brojeva'!A9)=TRUE,'[1]Prijava i izvlačenje brojeva'!A9,"")</f>
        <v/>
      </c>
      <c r="B29" s="139" t="str">
        <f>IF(ISTEXT('[1]Prijava i izvlačenje brojeva'!C9)=TRUE,'[1]Prijava i izvlačenje brojeva'!C9,"")</f>
        <v/>
      </c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2"/>
      <c r="AG29" s="143" t="str">
        <f>IF(ISBLANK(AJ29)=FALSE,"",IF(AND(COUNT(C29:AF31)&gt;0,ISBLANK(AI29)=TRUE),AQ29,IF(AND(COUNT(C29:AF31)&gt;0,ISBLANK(AI29)=FALSE),AQ29-AR29,"")))</f>
        <v/>
      </c>
      <c r="AH29" s="144" t="str">
        <f>IF(ISBLANK(AJ29)=FALSE,"",IF(COUNT(C29:AF31)&gt;0,MAX(C29:AF31),""))</f>
        <v/>
      </c>
      <c r="AI29" s="145"/>
      <c r="AJ29" s="146"/>
      <c r="AK29" s="147" t="str">
        <f>IF(ISTEXT('[1]Prijava i izvlačenje brojeva'!C9)=FALSE,"",IF(AND(ISNUMBER(A29)=FALSE,ISTEXT(B29)=TRUE),'[1]Prijava i izvlačenje brojeva'!$H$1+1,IF(AND(COUNT(C29:AF31)&gt;0,ISBLANK(AJ29)=TRUE),AU29,"")))</f>
        <v/>
      </c>
      <c r="AL29" s="116" t="str">
        <f t="shared" si="0"/>
        <v/>
      </c>
      <c r="AM29" s="116" t="str">
        <f t="shared" si="1"/>
        <v/>
      </c>
      <c r="AN29" s="59" t="str">
        <f t="shared" si="2"/>
        <v/>
      </c>
      <c r="AO29" s="64" t="str">
        <f>IF(ISNUMBER(AH29)=TRUE,AH29,"")</f>
        <v/>
      </c>
      <c r="AP29" s="59" t="str">
        <f>IF(ISTEXT(B29)=TRUE,B29,"")</f>
        <v/>
      </c>
      <c r="AQ29" s="117" t="str">
        <f>IF(COUNT(C29:AF31)&gt;0,SUM(C29:AF31),"")</f>
        <v/>
      </c>
      <c r="AR29" s="65" t="str">
        <f>IF(ISNUMBER(AQ29)=TRUE,AQ29/10,"")</f>
        <v/>
      </c>
      <c r="AS29" s="65" t="str">
        <f>IF(AND(ISBLANK(AJ29)=TRUE,ISNUMBER(AG29)=TRUE),AG29,"")</f>
        <v/>
      </c>
      <c r="AT29" s="66" t="str">
        <f>IF(ISNUMBER(AS29)=TRUE,AS29+AO29/10000000,"")</f>
        <v/>
      </c>
      <c r="AU29" s="59" t="str">
        <f>IF(ISNUMBER(AT29)=TRUE,((COUNT(AT$8:AT$61)+1-RANK(AT29,$AT$8:$AT$61,0)-RANK(AT29,$AT$8:$AT$61,1))/2)+RANK(AT29,$AT$8:$AT$61,0),"")</f>
        <v/>
      </c>
    </row>
    <row r="30" spans="1:47" ht="18" customHeight="1" x14ac:dyDescent="0.2">
      <c r="A30" s="148"/>
      <c r="B30" s="149"/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2"/>
      <c r="AG30" s="153"/>
      <c r="AH30" s="154"/>
      <c r="AI30" s="155"/>
      <c r="AJ30" s="156"/>
      <c r="AK30" s="157"/>
      <c r="AL30" s="116"/>
      <c r="AM30" s="116"/>
      <c r="AQ30" s="117"/>
      <c r="AR30" s="65"/>
      <c r="AS30" s="65"/>
    </row>
    <row r="31" spans="1:47" ht="18" customHeight="1" thickBot="1" x14ac:dyDescent="0.25">
      <c r="A31" s="158"/>
      <c r="B31" s="159"/>
      <c r="C31" s="160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2"/>
      <c r="AG31" s="163"/>
      <c r="AH31" s="164"/>
      <c r="AI31" s="165"/>
      <c r="AJ31" s="166"/>
      <c r="AK31" s="167"/>
      <c r="AL31" s="116" t="str">
        <f t="shared" si="0"/>
        <v/>
      </c>
      <c r="AM31" s="116" t="str">
        <f t="shared" si="1"/>
        <v/>
      </c>
      <c r="AN31" s="59" t="str">
        <f t="shared" si="2"/>
        <v/>
      </c>
      <c r="AQ31" s="117"/>
      <c r="AR31" s="65"/>
      <c r="AS31" s="65"/>
    </row>
    <row r="32" spans="1:47" ht="18" customHeight="1" thickTop="1" x14ac:dyDescent="0.2">
      <c r="A32" s="106" t="str">
        <f>IF(ISNUMBER('[1]Prijava i izvlačenje brojeva'!A10)=TRUE,'[1]Prijava i izvlačenje brojeva'!A10,"")</f>
        <v/>
      </c>
      <c r="B32" s="107" t="str">
        <f>IF(ISTEXT('[1]Prijava i izvlačenje brojeva'!C10)=TRUE,'[1]Prijava i izvlačenje brojeva'!C10,"")</f>
        <v/>
      </c>
      <c r="C32" s="168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70"/>
      <c r="AG32" s="111" t="str">
        <f>IF(ISBLANK(AJ32)=FALSE,"",IF(AND(COUNT(C32:AF34)&gt;0,ISBLANK(AI32)=TRUE),AQ32,IF(AND(COUNT(C32:AF34)&gt;0,ISBLANK(AI32)=FALSE),AQ32-AR32,"")))</f>
        <v/>
      </c>
      <c r="AH32" s="112" t="str">
        <f>IF(ISBLANK(AJ32)=FALSE,"",IF(COUNT(C32:AF34)&gt;0,MAX(C32:AF34),""))</f>
        <v/>
      </c>
      <c r="AI32" s="171"/>
      <c r="AJ32" s="172"/>
      <c r="AK32" s="173" t="str">
        <f>IF(ISTEXT('[1]Prijava i izvlačenje brojeva'!C10)=FALSE,"",IF(AND(ISNUMBER(A32)=FALSE,ISTEXT(B32)=TRUE),'[1]Prijava i izvlačenje brojeva'!$H$1+1,IF(AND(COUNT(C32:AF34)&gt;0,ISBLANK(AJ32)=TRUE),AU32,"")))</f>
        <v/>
      </c>
      <c r="AL32" s="116" t="str">
        <f t="shared" si="0"/>
        <v/>
      </c>
      <c r="AM32" s="116" t="str">
        <f t="shared" si="1"/>
        <v/>
      </c>
      <c r="AN32" s="59" t="str">
        <f t="shared" si="2"/>
        <v/>
      </c>
      <c r="AO32" s="64" t="str">
        <f>IF(ISNUMBER(AH32)=TRUE,AH32,"")</f>
        <v/>
      </c>
      <c r="AP32" s="59" t="str">
        <f>IF(ISTEXT(B32)=TRUE,B32,"")</f>
        <v/>
      </c>
      <c r="AQ32" s="117" t="str">
        <f>IF(COUNT(C32:AF34)&gt;0,SUM(C32:AF34),"")</f>
        <v/>
      </c>
      <c r="AR32" s="65" t="str">
        <f>IF(ISNUMBER(AQ32)=TRUE,AQ32/10,"")</f>
        <v/>
      </c>
      <c r="AS32" s="65" t="str">
        <f>IF(AND(ISBLANK(AJ32)=TRUE,ISNUMBER(AG32)=TRUE),AG32,"")</f>
        <v/>
      </c>
      <c r="AT32" s="66" t="str">
        <f>IF(ISNUMBER(AS32)=TRUE,AS32+AO32/10000000,"")</f>
        <v/>
      </c>
      <c r="AU32" s="59" t="str">
        <f>IF(ISNUMBER(AT32)=TRUE,((COUNT(AT$8:AT$61)+1-RANK(AT32,$AT$8:$AT$61,0)-RANK(AT32,$AT$8:$AT$61,1))/2)+RANK(AT32,$AT$8:$AT$61,0),"")</f>
        <v/>
      </c>
    </row>
    <row r="33" spans="1:47" ht="18" customHeight="1" x14ac:dyDescent="0.2">
      <c r="A33" s="118"/>
      <c r="B33" s="119"/>
      <c r="C33" s="174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6"/>
      <c r="AG33" s="123"/>
      <c r="AH33" s="124"/>
      <c r="AI33" s="125"/>
      <c r="AJ33" s="126"/>
      <c r="AK33" s="127"/>
      <c r="AL33" s="116"/>
      <c r="AM33" s="116"/>
      <c r="AQ33" s="117"/>
      <c r="AR33" s="65"/>
      <c r="AS33" s="65"/>
    </row>
    <row r="34" spans="1:47" ht="18" customHeight="1" thickBot="1" x14ac:dyDescent="0.25">
      <c r="A34" s="128"/>
      <c r="B34" s="129"/>
      <c r="C34" s="130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2"/>
      <c r="AG34" s="133"/>
      <c r="AH34" s="134"/>
      <c r="AI34" s="135"/>
      <c r="AJ34" s="136"/>
      <c r="AK34" s="137"/>
      <c r="AL34" s="116" t="str">
        <f t="shared" si="0"/>
        <v/>
      </c>
      <c r="AM34" s="116" t="str">
        <f t="shared" si="1"/>
        <v/>
      </c>
      <c r="AN34" s="59" t="str">
        <f t="shared" si="2"/>
        <v/>
      </c>
      <c r="AQ34" s="117"/>
      <c r="AR34" s="65"/>
      <c r="AS34" s="65"/>
    </row>
    <row r="35" spans="1:47" ht="18" customHeight="1" thickTop="1" x14ac:dyDescent="0.2">
      <c r="A35" s="138" t="str">
        <f>IF(ISNUMBER('[1]Prijava i izvlačenje brojeva'!A11)=TRUE,'[1]Prijava i izvlačenje brojeva'!A11,"")</f>
        <v/>
      </c>
      <c r="B35" s="139" t="str">
        <f>IF(ISTEXT('[1]Prijava i izvlačenje brojeva'!C11)=TRUE,'[1]Prijava i izvlačenje brojeva'!C11,"")</f>
        <v/>
      </c>
      <c r="C35" s="140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2"/>
      <c r="AG35" s="143" t="str">
        <f>IF(ISBLANK(AJ35)=FALSE,"",IF(AND(COUNT(C35:AF37)&gt;0,ISBLANK(AI35)=TRUE),AQ35,IF(AND(COUNT(C35:AF37)&gt;0,ISBLANK(AI35)=FALSE),AQ35-AR35,"")))</f>
        <v/>
      </c>
      <c r="AH35" s="144" t="str">
        <f>IF(ISBLANK(AJ35)=FALSE,"",IF(COUNT(C35:AF37)&gt;0,MAX(C35:AF37),""))</f>
        <v/>
      </c>
      <c r="AI35" s="145"/>
      <c r="AJ35" s="146"/>
      <c r="AK35" s="147" t="str">
        <f>IF(ISTEXT('[1]Prijava i izvlačenje brojeva'!C11)=FALSE,"",IF(AND(ISNUMBER(A35)=FALSE,ISTEXT(B35)=TRUE),'[1]Prijava i izvlačenje brojeva'!$H$1+1,IF(AND(COUNT(C35:AF37)&gt;0,ISBLANK(AJ35)=TRUE),AU35,"")))</f>
        <v/>
      </c>
      <c r="AL35" s="116" t="str">
        <f t="shared" si="0"/>
        <v/>
      </c>
      <c r="AM35" s="116" t="str">
        <f t="shared" si="1"/>
        <v/>
      </c>
      <c r="AN35" s="59" t="str">
        <f t="shared" si="2"/>
        <v/>
      </c>
      <c r="AO35" s="64" t="str">
        <f>IF(ISNUMBER(AH35)=TRUE,AH35,"")</f>
        <v/>
      </c>
      <c r="AP35" s="59" t="str">
        <f>IF(ISTEXT(B35)=TRUE,B35,"")</f>
        <v/>
      </c>
      <c r="AQ35" s="117" t="str">
        <f>IF(COUNT(C35:AF37)&gt;0,SUM(C35:AF37),"")</f>
        <v/>
      </c>
      <c r="AR35" s="65" t="str">
        <f>IF(ISNUMBER(AQ35)=TRUE,AQ35/10,"")</f>
        <v/>
      </c>
      <c r="AS35" s="65" t="str">
        <f>IF(AND(ISBLANK(AJ35)=TRUE,ISNUMBER(AG35)=TRUE),AG35,"")</f>
        <v/>
      </c>
      <c r="AT35" s="66" t="str">
        <f>IF(ISNUMBER(AS35)=TRUE,AS35+AO35/10000000,"")</f>
        <v/>
      </c>
      <c r="AU35" s="59" t="str">
        <f>IF(ISNUMBER(AT35)=TRUE,((COUNT(AT$8:AT$61)+1-RANK(AT35,$AT$8:$AT$61,0)-RANK(AT35,$AT$8:$AT$61,1))/2)+RANK(AT35,$AT$8:$AT$61,0),"")</f>
        <v/>
      </c>
    </row>
    <row r="36" spans="1:47" ht="18" customHeight="1" x14ac:dyDescent="0.2">
      <c r="A36" s="148"/>
      <c r="B36" s="149"/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2"/>
      <c r="AG36" s="153"/>
      <c r="AH36" s="154"/>
      <c r="AI36" s="155"/>
      <c r="AJ36" s="156"/>
      <c r="AK36" s="157"/>
      <c r="AL36" s="116"/>
      <c r="AM36" s="116"/>
      <c r="AQ36" s="117"/>
      <c r="AR36" s="65"/>
      <c r="AS36" s="65"/>
    </row>
    <row r="37" spans="1:47" ht="18" customHeight="1" thickBot="1" x14ac:dyDescent="0.25">
      <c r="A37" s="158"/>
      <c r="B37" s="159"/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2"/>
      <c r="AG37" s="163"/>
      <c r="AH37" s="164"/>
      <c r="AI37" s="165"/>
      <c r="AJ37" s="166"/>
      <c r="AK37" s="167"/>
      <c r="AL37" s="116" t="str">
        <f t="shared" si="0"/>
        <v/>
      </c>
      <c r="AM37" s="116" t="str">
        <f t="shared" si="1"/>
        <v/>
      </c>
      <c r="AN37" s="59" t="str">
        <f t="shared" si="2"/>
        <v/>
      </c>
      <c r="AQ37" s="117"/>
      <c r="AR37" s="65"/>
      <c r="AS37" s="65"/>
    </row>
    <row r="38" spans="1:47" ht="18" customHeight="1" thickTop="1" x14ac:dyDescent="0.2">
      <c r="A38" s="106" t="str">
        <f>IF(ISNUMBER('[1]Prijava i izvlačenje brojeva'!A12)=TRUE,'[1]Prijava i izvlačenje brojeva'!A12,"")</f>
        <v/>
      </c>
      <c r="B38" s="107" t="str">
        <f>IF(ISTEXT('[1]Prijava i izvlačenje brojeva'!C12)=TRUE,'[1]Prijava i izvlačenje brojeva'!C12,"")</f>
        <v/>
      </c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70"/>
      <c r="AG38" s="111" t="str">
        <f>IF(ISBLANK(AJ38)=FALSE,"",IF(AND(COUNT(C38:AF40)&gt;0,ISBLANK(AI38)=TRUE),AQ38,IF(AND(COUNT(C38:AF40)&gt;0,ISBLANK(AI38)=FALSE),AQ38-AR38,"")))</f>
        <v/>
      </c>
      <c r="AH38" s="112" t="str">
        <f>IF(ISBLANK(AJ38)=FALSE,"",IF(COUNT(C38:AF40)&gt;0,MAX(C38:AF40),""))</f>
        <v/>
      </c>
      <c r="AI38" s="171"/>
      <c r="AJ38" s="172"/>
      <c r="AK38" s="173" t="str">
        <f>IF(ISTEXT('[1]Prijava i izvlačenje brojeva'!C12)=FALSE,"",IF(AND(ISNUMBER(A38)=FALSE,ISTEXT(B38)=TRUE),'[1]Prijava i izvlačenje brojeva'!$H$1+1,IF(AND(COUNT(C38:AF40)&gt;0,ISBLANK(AJ38)=TRUE),AU38,"")))</f>
        <v/>
      </c>
      <c r="AL38" s="116" t="str">
        <f t="shared" si="0"/>
        <v/>
      </c>
      <c r="AM38" s="116" t="str">
        <f t="shared" si="1"/>
        <v/>
      </c>
      <c r="AN38" s="59" t="str">
        <f t="shared" si="2"/>
        <v/>
      </c>
      <c r="AO38" s="64" t="str">
        <f>IF(ISNUMBER(AH38)=TRUE,AH38,"")</f>
        <v/>
      </c>
      <c r="AP38" s="59" t="str">
        <f>IF(ISTEXT(B38)=TRUE,B38,"")</f>
        <v/>
      </c>
      <c r="AQ38" s="117" t="str">
        <f>IF(COUNT(C38:AF40)&gt;0,SUM(C38:AF40),"")</f>
        <v/>
      </c>
      <c r="AR38" s="65" t="str">
        <f>IF(ISNUMBER(AQ38)=TRUE,AQ38/10,"")</f>
        <v/>
      </c>
      <c r="AS38" s="65" t="str">
        <f>IF(AND(ISBLANK(AJ38)=TRUE,ISNUMBER(AG38)=TRUE),AG38,"")</f>
        <v/>
      </c>
      <c r="AT38" s="66" t="str">
        <f>IF(ISNUMBER(AS38)=TRUE,AS38+AO38/10000000,"")</f>
        <v/>
      </c>
      <c r="AU38" s="59" t="str">
        <f>IF(ISNUMBER(AT38)=TRUE,((COUNT(AT$8:AT$61)+1-RANK(AT38,$AT$8:$AT$61,0)-RANK(AT38,$AT$8:$AT$61,1))/2)+RANK(AT38,$AT$8:$AT$61,0),"")</f>
        <v/>
      </c>
    </row>
    <row r="39" spans="1:47" ht="18" customHeight="1" x14ac:dyDescent="0.2">
      <c r="A39" s="118"/>
      <c r="B39" s="119"/>
      <c r="C39" s="174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6"/>
      <c r="AG39" s="123"/>
      <c r="AH39" s="124"/>
      <c r="AI39" s="125"/>
      <c r="AJ39" s="126"/>
      <c r="AK39" s="127"/>
      <c r="AL39" s="116"/>
      <c r="AM39" s="116"/>
      <c r="AQ39" s="117"/>
      <c r="AR39" s="65"/>
      <c r="AS39" s="65"/>
    </row>
    <row r="40" spans="1:47" ht="18" customHeight="1" thickBot="1" x14ac:dyDescent="0.25">
      <c r="A40" s="128"/>
      <c r="B40" s="129"/>
      <c r="C40" s="130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2"/>
      <c r="AG40" s="133"/>
      <c r="AH40" s="134"/>
      <c r="AI40" s="135"/>
      <c r="AJ40" s="136"/>
      <c r="AK40" s="137"/>
      <c r="AL40" s="116" t="str">
        <f t="shared" si="0"/>
        <v/>
      </c>
      <c r="AM40" s="116" t="str">
        <f t="shared" si="1"/>
        <v/>
      </c>
      <c r="AN40" s="59" t="str">
        <f t="shared" si="2"/>
        <v/>
      </c>
      <c r="AQ40" s="117"/>
      <c r="AR40" s="65"/>
      <c r="AS40" s="65"/>
    </row>
    <row r="41" spans="1:47" ht="18" customHeight="1" thickTop="1" x14ac:dyDescent="0.2">
      <c r="A41" s="138" t="str">
        <f>IF(ISNUMBER('[1]Prijava i izvlačenje brojeva'!A13)=TRUE,'[1]Prijava i izvlačenje brojeva'!A13,"")</f>
        <v/>
      </c>
      <c r="B41" s="139" t="str">
        <f>IF(ISTEXT('[1]Prijava i izvlačenje brojeva'!C13)=TRUE,'[1]Prijava i izvlačenje brojeva'!C13,"")</f>
        <v/>
      </c>
      <c r="C41" s="140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2"/>
      <c r="AG41" s="143" t="str">
        <f>IF(ISBLANK(AJ41)=FALSE,"",IF(AND(COUNT(C41:AF43)&gt;0,ISBLANK(AI41)=TRUE),AQ41,IF(AND(COUNT(C41:AF43)&gt;0,ISBLANK(AI41)=FALSE),AQ41-AR41,"")))</f>
        <v/>
      </c>
      <c r="AH41" s="144" t="str">
        <f>IF(ISBLANK(AJ41)=FALSE,"",IF(COUNT(C41:AF43)&gt;0,MAX(C41:AF43),""))</f>
        <v/>
      </c>
      <c r="AI41" s="145"/>
      <c r="AJ41" s="146"/>
      <c r="AK41" s="147" t="str">
        <f>IF(ISTEXT('[1]Prijava i izvlačenje brojeva'!C13)=FALSE,"",IF(AND(ISNUMBER(A41)=FALSE,ISTEXT(B41)=TRUE),'[1]Prijava i izvlačenje brojeva'!$H$1+1,IF(AND(COUNT(C41:AF43)&gt;0,ISBLANK(AJ41)=TRUE),AU41,"")))</f>
        <v/>
      </c>
      <c r="AL41" s="116" t="str">
        <f t="shared" si="0"/>
        <v/>
      </c>
      <c r="AM41" s="116" t="str">
        <f t="shared" si="1"/>
        <v/>
      </c>
      <c r="AN41" s="59" t="str">
        <f t="shared" si="2"/>
        <v/>
      </c>
      <c r="AO41" s="64" t="str">
        <f>IF(ISNUMBER(AH41)=TRUE,AH41,"")</f>
        <v/>
      </c>
      <c r="AP41" s="59" t="str">
        <f>IF(ISTEXT(B41)=TRUE,B41,"")</f>
        <v/>
      </c>
      <c r="AQ41" s="117" t="str">
        <f>IF(COUNT(C41:AF43)&gt;0,SUM(C41:AF43),"")</f>
        <v/>
      </c>
      <c r="AR41" s="65" t="str">
        <f>IF(ISNUMBER(AQ41)=TRUE,AQ41/10,"")</f>
        <v/>
      </c>
      <c r="AS41" s="65" t="str">
        <f>IF(AND(ISBLANK(AJ41)=TRUE,ISNUMBER(AG41)=TRUE),AG41,"")</f>
        <v/>
      </c>
      <c r="AT41" s="66" t="str">
        <f>IF(ISNUMBER(AS41)=TRUE,AS41+AO41/10000000,"")</f>
        <v/>
      </c>
      <c r="AU41" s="59" t="str">
        <f>IF(ISNUMBER(AT41)=TRUE,((COUNT(AT$8:AT$61)+1-RANK(AT41,$AT$8:$AT$61,0)-RANK(AT41,$AT$8:$AT$61,1))/2)+RANK(AT41,$AT$8:$AT$61,0),"")</f>
        <v/>
      </c>
    </row>
    <row r="42" spans="1:47" ht="18" customHeight="1" x14ac:dyDescent="0.2">
      <c r="A42" s="148"/>
      <c r="B42" s="149"/>
      <c r="C42" s="150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2"/>
      <c r="AG42" s="153"/>
      <c r="AH42" s="154"/>
      <c r="AI42" s="155"/>
      <c r="AJ42" s="156"/>
      <c r="AK42" s="157"/>
      <c r="AL42" s="116"/>
      <c r="AM42" s="116"/>
      <c r="AQ42" s="117"/>
      <c r="AR42" s="65"/>
      <c r="AS42" s="65"/>
    </row>
    <row r="43" spans="1:47" ht="18" customHeight="1" thickBot="1" x14ac:dyDescent="0.25">
      <c r="A43" s="158"/>
      <c r="B43" s="159"/>
      <c r="C43" s="160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2"/>
      <c r="AG43" s="163"/>
      <c r="AH43" s="164"/>
      <c r="AI43" s="165"/>
      <c r="AJ43" s="166"/>
      <c r="AK43" s="167"/>
      <c r="AL43" s="116" t="str">
        <f t="shared" si="0"/>
        <v/>
      </c>
      <c r="AM43" s="116" t="str">
        <f t="shared" si="1"/>
        <v/>
      </c>
      <c r="AN43" s="59" t="str">
        <f t="shared" si="2"/>
        <v/>
      </c>
      <c r="AQ43" s="117"/>
      <c r="AR43" s="65"/>
      <c r="AS43" s="65"/>
    </row>
    <row r="44" spans="1:47" ht="18" customHeight="1" thickTop="1" x14ac:dyDescent="0.2">
      <c r="A44" s="106" t="str">
        <f>IF(ISNUMBER('[1]Prijava i izvlačenje brojeva'!A14)=TRUE,'[1]Prijava i izvlačenje brojeva'!A14,"")</f>
        <v/>
      </c>
      <c r="B44" s="107" t="str">
        <f>IF(ISTEXT('[1]Prijava i izvlačenje brojeva'!C14)=TRUE,'[1]Prijava i izvlačenje brojeva'!C14,"")</f>
        <v/>
      </c>
      <c r="C44" s="168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70"/>
      <c r="AG44" s="111" t="str">
        <f>IF(ISBLANK(AJ44)=FALSE,"",IF(AND(COUNT(C44:AF46)&gt;0,ISBLANK(AI44)=TRUE),AQ44,IF(AND(COUNT(C44:AF46)&gt;0,ISBLANK(AI44)=FALSE),AQ44-AR44,"")))</f>
        <v/>
      </c>
      <c r="AH44" s="112" t="str">
        <f>IF(ISBLANK(AJ44)=FALSE,"",IF(COUNT(C44:AF46)&gt;0,MAX(C44:AF46),""))</f>
        <v/>
      </c>
      <c r="AI44" s="171"/>
      <c r="AJ44" s="172"/>
      <c r="AK44" s="173" t="str">
        <f>IF(ISTEXT('[1]Prijava i izvlačenje brojeva'!C14)=FALSE,"",IF(AND(ISNUMBER(A44)=FALSE,ISTEXT(B44)=TRUE),'[1]Prijava i izvlačenje brojeva'!$H$1+1,IF(AND(COUNT(C44:AF46)&gt;0,ISBLANK(AJ44)=TRUE),AU44,"")))</f>
        <v/>
      </c>
      <c r="AL44" s="116" t="str">
        <f t="shared" si="0"/>
        <v/>
      </c>
      <c r="AM44" s="116" t="str">
        <f t="shared" si="1"/>
        <v/>
      </c>
      <c r="AN44" s="59" t="str">
        <f t="shared" si="2"/>
        <v/>
      </c>
      <c r="AO44" s="64" t="str">
        <f>IF(ISNUMBER(AH44)=TRUE,AH44,"")</f>
        <v/>
      </c>
      <c r="AP44" s="59" t="str">
        <f>IF(ISTEXT(B44)=TRUE,B44,"")</f>
        <v/>
      </c>
      <c r="AQ44" s="117" t="str">
        <f>IF(COUNT(C44:AF46)&gt;0,SUM(C44:AF46),"")</f>
        <v/>
      </c>
      <c r="AR44" s="65" t="str">
        <f>IF(ISNUMBER(AQ44)=TRUE,AQ44/10,"")</f>
        <v/>
      </c>
      <c r="AS44" s="65" t="str">
        <f>IF(AND(ISBLANK(AJ44)=TRUE,ISNUMBER(AG44)=TRUE),AG44,"")</f>
        <v/>
      </c>
      <c r="AT44" s="66" t="str">
        <f>IF(ISNUMBER(AS44)=TRUE,AS44+AO44/10000000,"")</f>
        <v/>
      </c>
      <c r="AU44" s="59" t="str">
        <f>IF(ISNUMBER(AT44)=TRUE,((COUNT(AT$8:AT$61)+1-RANK(AT44,$AT$8:$AT$61,0)-RANK(AT44,$AT$8:$AT$61,1))/2)+RANK(AT44,$AT$8:$AT$61,0),"")</f>
        <v/>
      </c>
    </row>
    <row r="45" spans="1:47" ht="18" customHeight="1" x14ac:dyDescent="0.2">
      <c r="A45" s="118"/>
      <c r="B45" s="119"/>
      <c r="C45" s="174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6"/>
      <c r="AG45" s="123"/>
      <c r="AH45" s="124"/>
      <c r="AI45" s="125"/>
      <c r="AJ45" s="126"/>
      <c r="AK45" s="127"/>
      <c r="AL45" s="116"/>
      <c r="AM45" s="116"/>
      <c r="AQ45" s="117"/>
      <c r="AR45" s="65"/>
      <c r="AS45" s="65"/>
    </row>
    <row r="46" spans="1:47" ht="18" customHeight="1" thickBot="1" x14ac:dyDescent="0.25">
      <c r="A46" s="128"/>
      <c r="B46" s="129"/>
      <c r="C46" s="130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2"/>
      <c r="AG46" s="133"/>
      <c r="AH46" s="134"/>
      <c r="AI46" s="135"/>
      <c r="AJ46" s="136"/>
      <c r="AK46" s="137"/>
      <c r="AL46" s="116" t="str">
        <f t="shared" si="0"/>
        <v/>
      </c>
      <c r="AM46" s="116" t="str">
        <f t="shared" si="1"/>
        <v/>
      </c>
      <c r="AN46" s="59" t="str">
        <f t="shared" si="2"/>
        <v/>
      </c>
      <c r="AQ46" s="117"/>
      <c r="AR46" s="65"/>
      <c r="AS46" s="65"/>
    </row>
    <row r="47" spans="1:47" ht="18" customHeight="1" thickTop="1" x14ac:dyDescent="0.2">
      <c r="A47" s="138" t="str">
        <f>IF(ISNUMBER('[1]Prijava i izvlačenje brojeva'!A15)=TRUE,'[1]Prijava i izvlačenje brojeva'!A15,"")</f>
        <v/>
      </c>
      <c r="B47" s="139" t="str">
        <f>IF(ISTEXT('[1]Prijava i izvlačenje brojeva'!C15)=TRUE,'[1]Prijava i izvlačenje brojeva'!C15,"")</f>
        <v/>
      </c>
      <c r="C47" s="140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2"/>
      <c r="AG47" s="143" t="str">
        <f>IF(ISBLANK(AJ47)=FALSE,"",IF(AND(COUNT(C47:AF49)&gt;0,ISBLANK(AI47)=TRUE),AQ47,IF(AND(COUNT(C47:AF49)&gt;0,ISBLANK(AI47)=FALSE),AQ47-AR47,"")))</f>
        <v/>
      </c>
      <c r="AH47" s="144" t="str">
        <f>IF(ISBLANK(AJ47)=FALSE,"",IF(COUNT(C47:AF49)&gt;0,MAX(C47:AF49),""))</f>
        <v/>
      </c>
      <c r="AI47" s="145"/>
      <c r="AJ47" s="146"/>
      <c r="AK47" s="147" t="str">
        <f>IF(ISTEXT('[1]Prijava i izvlačenje brojeva'!C15)=FALSE,"",IF(AND(ISNUMBER(A47)=FALSE,ISTEXT(B47)=TRUE),'[1]Prijava i izvlačenje brojeva'!$H$1+1,IF(AND(COUNT(C47:AF49)&gt;0,ISBLANK(AJ47)=TRUE),AU47,"")))</f>
        <v/>
      </c>
      <c r="AL47" s="116" t="str">
        <f t="shared" si="0"/>
        <v/>
      </c>
      <c r="AM47" s="116" t="str">
        <f t="shared" si="1"/>
        <v/>
      </c>
      <c r="AN47" s="59" t="str">
        <f t="shared" si="2"/>
        <v/>
      </c>
      <c r="AO47" s="64" t="str">
        <f>IF(ISNUMBER(AH47)=TRUE,AH47,"")</f>
        <v/>
      </c>
      <c r="AP47" s="59" t="str">
        <f>IF(ISTEXT(B47)=TRUE,B47,"")</f>
        <v/>
      </c>
      <c r="AQ47" s="117" t="str">
        <f>IF(COUNT(C47:AF49)&gt;0,SUM(C47:AF49),"")</f>
        <v/>
      </c>
      <c r="AR47" s="65" t="str">
        <f>IF(ISNUMBER(AQ47)=TRUE,AQ47/10,"")</f>
        <v/>
      </c>
      <c r="AS47" s="65" t="str">
        <f>IF(AND(ISBLANK(AJ47)=TRUE,ISNUMBER(AG47)=TRUE),AG47,"")</f>
        <v/>
      </c>
      <c r="AT47" s="66" t="str">
        <f>IF(ISNUMBER(AS47)=TRUE,AS47+AO47/10000000,"")</f>
        <v/>
      </c>
      <c r="AU47" s="59" t="str">
        <f>IF(ISNUMBER(AT47)=TRUE,((COUNT(AT$8:AT$61)+1-RANK(AT47,$AT$8:$AT$61,0)-RANK(AT47,$AT$8:$AT$61,1))/2)+RANK(AT47,$AT$8:$AT$61,0),"")</f>
        <v/>
      </c>
    </row>
    <row r="48" spans="1:47" ht="18" customHeight="1" x14ac:dyDescent="0.2">
      <c r="A48" s="148"/>
      <c r="B48" s="149"/>
      <c r="C48" s="150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2"/>
      <c r="AG48" s="153"/>
      <c r="AH48" s="154"/>
      <c r="AI48" s="155"/>
      <c r="AJ48" s="156"/>
      <c r="AK48" s="157"/>
      <c r="AL48" s="116"/>
      <c r="AM48" s="116"/>
      <c r="AQ48" s="117"/>
      <c r="AR48" s="65"/>
      <c r="AS48" s="65"/>
    </row>
    <row r="49" spans="1:47" ht="18" customHeight="1" thickBot="1" x14ac:dyDescent="0.25">
      <c r="A49" s="158"/>
      <c r="B49" s="159"/>
      <c r="C49" s="160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2"/>
      <c r="AG49" s="163"/>
      <c r="AH49" s="164"/>
      <c r="AI49" s="165"/>
      <c r="AJ49" s="166"/>
      <c r="AK49" s="167"/>
      <c r="AL49" s="116" t="str">
        <f t="shared" si="0"/>
        <v/>
      </c>
      <c r="AM49" s="116" t="str">
        <f t="shared" si="1"/>
        <v/>
      </c>
      <c r="AN49" s="59" t="str">
        <f t="shared" si="2"/>
        <v/>
      </c>
      <c r="AQ49" s="117"/>
      <c r="AR49" s="65"/>
      <c r="AS49" s="65"/>
    </row>
    <row r="50" spans="1:47" ht="18" customHeight="1" thickTop="1" x14ac:dyDescent="0.2">
      <c r="A50" s="106" t="str">
        <f>IF(ISNUMBER('[1]Prijava i izvlačenje brojeva'!A16)=TRUE,'[1]Prijava i izvlačenje brojeva'!A16,"")</f>
        <v/>
      </c>
      <c r="B50" s="107" t="str">
        <f>IF(ISTEXT('[1]Prijava i izvlačenje brojeva'!C16)=TRUE,'[1]Prijava i izvlačenje brojeva'!C16,"")</f>
        <v/>
      </c>
      <c r="C50" s="168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70"/>
      <c r="AG50" s="111" t="str">
        <f>IF(ISBLANK(AJ50)=FALSE,"",IF(AND(COUNT(C50:AF52)&gt;0,ISBLANK(AI50)=TRUE),AQ50,IF(AND(COUNT(C50:AF52)&gt;0,ISBLANK(AI50)=FALSE),AQ50-AR50,"")))</f>
        <v/>
      </c>
      <c r="AH50" s="112" t="str">
        <f>IF(ISBLANK(AJ50)=FALSE,"",IF(COUNT(C50:AF52)&gt;0,MAX(C50:AF52),""))</f>
        <v/>
      </c>
      <c r="AI50" s="171"/>
      <c r="AJ50" s="172"/>
      <c r="AK50" s="173" t="str">
        <f>IF(ISTEXT('[1]Prijava i izvlačenje brojeva'!C16)=FALSE,"",IF(AND(ISNUMBER(A50)=FALSE,ISTEXT(B50)=TRUE),'[1]Prijava i izvlačenje brojeva'!$H$1+1,IF(AND(COUNT(C50:AF52)&gt;0,ISBLANK(AJ50)=TRUE),AU50,"")))</f>
        <v/>
      </c>
      <c r="AL50" s="116" t="str">
        <f t="shared" si="0"/>
        <v/>
      </c>
      <c r="AM50" s="116" t="str">
        <f t="shared" si="1"/>
        <v/>
      </c>
      <c r="AN50" s="59" t="str">
        <f t="shared" si="2"/>
        <v/>
      </c>
      <c r="AO50" s="64" t="str">
        <f>IF(ISNUMBER(AH50)=TRUE,AH50,"")</f>
        <v/>
      </c>
      <c r="AP50" s="59" t="str">
        <f>IF(ISTEXT(B50)=TRUE,B50,"")</f>
        <v/>
      </c>
      <c r="AQ50" s="117" t="str">
        <f>IF(COUNT(C50:AF52)&gt;0,SUM(C50:AF52),"")</f>
        <v/>
      </c>
      <c r="AR50" s="65" t="str">
        <f>IF(ISNUMBER(AQ50)=TRUE,AQ50/10,"")</f>
        <v/>
      </c>
      <c r="AS50" s="65" t="str">
        <f>IF(AND(ISBLANK(AJ50)=TRUE,ISNUMBER(AG50)=TRUE),AG50,"")</f>
        <v/>
      </c>
      <c r="AT50" s="66" t="str">
        <f>IF(ISNUMBER(AS50)=TRUE,AS50+AO50/10000000,"")</f>
        <v/>
      </c>
      <c r="AU50" s="59" t="str">
        <f>IF(ISNUMBER(AT50)=TRUE,((COUNT(AT$8:AT$61)+1-RANK(AT50,$AT$8:$AT$61,0)-RANK(AT50,$AT$8:$AT$61,1))/2)+RANK(AT50,$AT$8:$AT$61,0),"")</f>
        <v/>
      </c>
    </row>
    <row r="51" spans="1:47" ht="18" customHeight="1" x14ac:dyDescent="0.2">
      <c r="A51" s="118"/>
      <c r="B51" s="119"/>
      <c r="C51" s="174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6"/>
      <c r="AG51" s="123"/>
      <c r="AH51" s="124"/>
      <c r="AI51" s="125"/>
      <c r="AJ51" s="126"/>
      <c r="AK51" s="127"/>
      <c r="AL51" s="116"/>
      <c r="AM51" s="116"/>
      <c r="AQ51" s="117"/>
      <c r="AR51" s="65"/>
      <c r="AS51" s="65"/>
    </row>
    <row r="52" spans="1:47" ht="18" customHeight="1" thickBot="1" x14ac:dyDescent="0.25">
      <c r="A52" s="128"/>
      <c r="B52" s="129"/>
      <c r="C52" s="130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2"/>
      <c r="AG52" s="133"/>
      <c r="AH52" s="134"/>
      <c r="AI52" s="135"/>
      <c r="AJ52" s="136"/>
      <c r="AK52" s="137"/>
      <c r="AL52" s="116" t="str">
        <f t="shared" si="0"/>
        <v/>
      </c>
      <c r="AM52" s="116" t="str">
        <f t="shared" si="1"/>
        <v/>
      </c>
      <c r="AN52" s="59" t="str">
        <f t="shared" si="2"/>
        <v/>
      </c>
      <c r="AQ52" s="117"/>
      <c r="AR52" s="65"/>
      <c r="AS52" s="65"/>
    </row>
    <row r="53" spans="1:47" ht="18" customHeight="1" thickTop="1" x14ac:dyDescent="0.2">
      <c r="A53" s="138" t="str">
        <f>IF(ISNUMBER('[1]Prijava i izvlačenje brojeva'!A17)=TRUE,'[1]Prijava i izvlačenje brojeva'!A17,"")</f>
        <v/>
      </c>
      <c r="B53" s="139" t="str">
        <f>IF(ISTEXT('[1]Prijava i izvlačenje brojeva'!C17)=TRUE,'[1]Prijava i izvlačenje brojeva'!C17,"")</f>
        <v/>
      </c>
      <c r="C53" s="140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2"/>
      <c r="AG53" s="143" t="str">
        <f>IF(ISBLANK(AJ53)=FALSE,"",IF(AND(COUNT(C53:AF55)&gt;0,ISBLANK(AI53)=TRUE),AQ53,IF(AND(COUNT(C53:AF55)&gt;0,ISBLANK(AI53)=FALSE),AQ53-AR53,"")))</f>
        <v/>
      </c>
      <c r="AH53" s="144" t="str">
        <f>IF(ISBLANK(AJ53)=FALSE,"",IF(COUNT(C53:AF55)&gt;0,MAX(C53:AF55),""))</f>
        <v/>
      </c>
      <c r="AI53" s="145"/>
      <c r="AJ53" s="146"/>
      <c r="AK53" s="147" t="str">
        <f>IF(ISTEXT('[1]Prijava i izvlačenje brojeva'!C17)=FALSE,"",IF(AND(ISNUMBER(A53)=FALSE,ISTEXT(B53)=TRUE),'[1]Prijava i izvlačenje brojeva'!$H$1+1,IF(AND(COUNT(C53:AF55)&gt;0,ISBLANK(AJ53)=TRUE),AU53,"")))</f>
        <v/>
      </c>
      <c r="AL53" s="116" t="str">
        <f t="shared" si="0"/>
        <v/>
      </c>
      <c r="AM53" s="116" t="str">
        <f t="shared" si="1"/>
        <v/>
      </c>
      <c r="AN53" s="59" t="str">
        <f t="shared" si="2"/>
        <v/>
      </c>
      <c r="AO53" s="64" t="str">
        <f>IF(ISNUMBER(AH53)=TRUE,AH53,"")</f>
        <v/>
      </c>
      <c r="AP53" s="59" t="str">
        <f>IF(ISTEXT(B53)=TRUE,B53,"")</f>
        <v/>
      </c>
      <c r="AQ53" s="117" t="str">
        <f>IF(COUNT(C53:AF55)&gt;0,SUM(C53:AF55),"")</f>
        <v/>
      </c>
      <c r="AR53" s="65" t="str">
        <f>IF(ISNUMBER(AQ53)=TRUE,AQ53/10,"")</f>
        <v/>
      </c>
      <c r="AS53" s="65" t="str">
        <f>IF(AND(ISBLANK(AJ53)=TRUE,ISNUMBER(AG53)=TRUE),AG53,"")</f>
        <v/>
      </c>
      <c r="AT53" s="66" t="str">
        <f>IF(ISNUMBER(AS53)=TRUE,AS53+AO53/10000000,"")</f>
        <v/>
      </c>
      <c r="AU53" s="59" t="str">
        <f>IF(ISNUMBER(AT53)=TRUE,((COUNT(AT$8:AT$61)+1-RANK(AT53,$AT$8:$AT$61,0)-RANK(AT53,$AT$8:$AT$61,1))/2)+RANK(AT53,$AT$8:$AT$61,0),"")</f>
        <v/>
      </c>
    </row>
    <row r="54" spans="1:47" ht="18" customHeight="1" x14ac:dyDescent="0.2">
      <c r="A54" s="148"/>
      <c r="B54" s="149"/>
      <c r="C54" s="150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2"/>
      <c r="AG54" s="153"/>
      <c r="AH54" s="154"/>
      <c r="AI54" s="155"/>
      <c r="AJ54" s="156"/>
      <c r="AK54" s="157"/>
      <c r="AL54" s="116"/>
      <c r="AM54" s="116"/>
      <c r="AQ54" s="117"/>
      <c r="AR54" s="65"/>
      <c r="AS54" s="65"/>
    </row>
    <row r="55" spans="1:47" ht="18" customHeight="1" thickBot="1" x14ac:dyDescent="0.25">
      <c r="A55" s="158"/>
      <c r="B55" s="159"/>
      <c r="C55" s="160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2"/>
      <c r="AG55" s="163"/>
      <c r="AH55" s="164"/>
      <c r="AI55" s="165"/>
      <c r="AJ55" s="166"/>
      <c r="AK55" s="167"/>
      <c r="AL55" s="116" t="str">
        <f t="shared" si="0"/>
        <v/>
      </c>
      <c r="AM55" s="116" t="str">
        <f t="shared" si="1"/>
        <v/>
      </c>
      <c r="AN55" s="59" t="str">
        <f t="shared" si="2"/>
        <v/>
      </c>
      <c r="AQ55" s="117"/>
      <c r="AR55" s="65"/>
      <c r="AS55" s="65"/>
    </row>
    <row r="56" spans="1:47" ht="18" customHeight="1" thickTop="1" x14ac:dyDescent="0.2">
      <c r="A56" s="106" t="str">
        <f>IF(ISNUMBER('[1]Prijava i izvlačenje brojeva'!A18)=TRUE,'[1]Prijava i izvlačenje brojeva'!A18,"")</f>
        <v/>
      </c>
      <c r="B56" s="107" t="str">
        <f>IF(ISTEXT('[1]Prijava i izvlačenje brojeva'!C18)=TRUE,'[1]Prijava i izvlačenje brojeva'!C18,"")</f>
        <v/>
      </c>
      <c r="C56" s="168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70"/>
      <c r="AG56" s="111" t="str">
        <f>IF(ISBLANK(AJ56)=FALSE,"",IF(AND(COUNT(C56:AF58)&gt;0,ISBLANK(AI56)=TRUE),AQ56,IF(AND(COUNT(C56:AF58)&gt;0,ISBLANK(AI56)=FALSE),AQ56-AR56,"")))</f>
        <v/>
      </c>
      <c r="AH56" s="112" t="str">
        <f>IF(ISBLANK(AJ56)=FALSE,"",IF(COUNT(C56:AF58)&gt;0,MAX(C56:AF58),""))</f>
        <v/>
      </c>
      <c r="AI56" s="171"/>
      <c r="AJ56" s="172"/>
      <c r="AK56" s="173" t="str">
        <f>IF(ISTEXT('[1]Prijava i izvlačenje brojeva'!C18)=FALSE,"",IF(AND(ISNUMBER(A56)=FALSE,ISTEXT(B56)=TRUE),'[1]Prijava i izvlačenje brojeva'!$H$1+1,IF(AND(COUNT(C56:AF58)&gt;0,ISBLANK(AJ56)=TRUE),AU56,"")))</f>
        <v/>
      </c>
      <c r="AL56" s="116" t="str">
        <f t="shared" si="0"/>
        <v/>
      </c>
      <c r="AM56" s="116" t="str">
        <f t="shared" si="1"/>
        <v/>
      </c>
      <c r="AN56" s="59" t="str">
        <f t="shared" si="2"/>
        <v/>
      </c>
      <c r="AO56" s="64" t="str">
        <f>IF(ISNUMBER(AH56)=TRUE,AH56,"")</f>
        <v/>
      </c>
      <c r="AP56" s="59" t="str">
        <f>IF(ISTEXT(B56)=TRUE,B56,"")</f>
        <v/>
      </c>
      <c r="AQ56" s="117" t="str">
        <f>IF(COUNT(C56:AF58)&gt;0,SUM(C56:AF58),"")</f>
        <v/>
      </c>
      <c r="AR56" s="65" t="str">
        <f>IF(ISNUMBER(AQ56)=TRUE,AQ56/10,"")</f>
        <v/>
      </c>
      <c r="AS56" s="65" t="str">
        <f>IF(AND(ISBLANK(AJ56)=TRUE,ISNUMBER(AG56)=TRUE),AG56,"")</f>
        <v/>
      </c>
      <c r="AT56" s="66" t="str">
        <f>IF(ISNUMBER(AS56)=TRUE,AS56+AO56/10000000,"")</f>
        <v/>
      </c>
      <c r="AU56" s="59" t="str">
        <f>IF(ISNUMBER(AT56)=TRUE,((COUNT(AT$8:AT$61)+1-RANK(AT56,$AT$8:$AT$61,0)-RANK(AT56,$AT$8:$AT$61,1))/2)+RANK(AT56,$AT$8:$AT$61,0),"")</f>
        <v/>
      </c>
    </row>
    <row r="57" spans="1:47" ht="18" customHeight="1" x14ac:dyDescent="0.2">
      <c r="A57" s="118"/>
      <c r="B57" s="119"/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6"/>
      <c r="AG57" s="123"/>
      <c r="AH57" s="124"/>
      <c r="AI57" s="125"/>
      <c r="AJ57" s="126"/>
      <c r="AK57" s="127"/>
      <c r="AL57" s="116"/>
      <c r="AM57" s="116"/>
      <c r="AQ57" s="117"/>
      <c r="AR57" s="65"/>
      <c r="AS57" s="65"/>
    </row>
    <row r="58" spans="1:47" ht="18" customHeight="1" thickBot="1" x14ac:dyDescent="0.25">
      <c r="A58" s="118"/>
      <c r="B58" s="119"/>
      <c r="C58" s="130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2"/>
      <c r="AG58" s="133"/>
      <c r="AH58" s="134"/>
      <c r="AI58" s="135"/>
      <c r="AJ58" s="136"/>
      <c r="AK58" s="137"/>
      <c r="AL58" s="116" t="str">
        <f t="shared" si="0"/>
        <v/>
      </c>
      <c r="AM58" s="116" t="str">
        <f t="shared" si="1"/>
        <v/>
      </c>
      <c r="AN58" s="59" t="str">
        <f t="shared" si="2"/>
        <v/>
      </c>
      <c r="AQ58" s="117"/>
      <c r="AR58" s="65"/>
      <c r="AS58" s="65"/>
    </row>
    <row r="59" spans="1:47" ht="18" customHeight="1" thickTop="1" x14ac:dyDescent="0.2">
      <c r="A59" s="138" t="str">
        <f>IF(ISNUMBER('[1]Prijava i izvlačenje brojeva'!A19)=TRUE,'[1]Prijava i izvlačenje brojeva'!A19,"")</f>
        <v/>
      </c>
      <c r="B59" s="181" t="str">
        <f>IF(ISTEXT('[1]Prijava i izvlačenje brojeva'!C19)=TRUE,'[1]Prijava i izvlačenje brojeva'!C19,"")</f>
        <v/>
      </c>
      <c r="C59" s="140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2"/>
      <c r="AG59" s="143" t="str">
        <f>IF(ISBLANK(AJ59)=FALSE,"",IF(AND(COUNT(C59:AF61)&gt;0,ISBLANK(AI59)=TRUE),AQ59,IF(AND(COUNT(C59:AF61)&gt;0,ISBLANK(AI59)=FALSE),AQ59-AR59,"")))</f>
        <v/>
      </c>
      <c r="AH59" s="144" t="str">
        <f>IF(ISBLANK(AJ59)=FALSE,"",IF(COUNT(C59:AF61)&gt;0,MAX(C59:AF61),""))</f>
        <v/>
      </c>
      <c r="AI59" s="145"/>
      <c r="AJ59" s="146"/>
      <c r="AK59" s="147" t="str">
        <f>IF(ISTEXT('[1]Prijava i izvlačenje brojeva'!C19)=FALSE,"",IF(AND(ISNUMBER(A59)=FALSE,ISTEXT(B59)=TRUE),'[1]Prijava i izvlačenje brojeva'!$H$1+1,IF(AND(COUNT(C59:AF61)&gt;0,ISBLANK(AJ59)=TRUE),AU59,"")))</f>
        <v/>
      </c>
      <c r="AL59" s="116" t="str">
        <f t="shared" si="0"/>
        <v/>
      </c>
      <c r="AM59" s="116" t="str">
        <f t="shared" si="1"/>
        <v/>
      </c>
      <c r="AN59" s="59" t="str">
        <f t="shared" si="2"/>
        <v/>
      </c>
      <c r="AO59" s="64" t="str">
        <f>IF(ISNUMBER(AH59)=TRUE,AH59,"")</f>
        <v/>
      </c>
      <c r="AP59" s="59" t="str">
        <f>IF(ISTEXT(B59)=TRUE,B59,"")</f>
        <v/>
      </c>
      <c r="AQ59" s="117" t="str">
        <f>IF(COUNT(C59:AF61)&gt;0,SUM(C59:AF61),"")</f>
        <v/>
      </c>
      <c r="AR59" s="65" t="str">
        <f>IF(ISNUMBER(AQ59)=TRUE,AQ59/10,"")</f>
        <v/>
      </c>
      <c r="AS59" s="65" t="str">
        <f>IF(AND(ISBLANK(AJ59)=TRUE,ISNUMBER(AG59)=TRUE),AG59,"")</f>
        <v/>
      </c>
      <c r="AT59" s="66" t="str">
        <f>IF(ISNUMBER(AS59)=TRUE,AS59+AO59/10000000,"")</f>
        <v/>
      </c>
      <c r="AU59" s="59" t="str">
        <f>IF(ISNUMBER(AT59)=TRUE,((COUNT(AT$8:AT$61)+1-RANK(AT59,$AT$8:$AT$61,0)-RANK(AT59,$AT$8:$AT$61,1))/2)+RANK(AT59,$AT$8:$AT$61,0),"")</f>
        <v/>
      </c>
    </row>
    <row r="60" spans="1:47" ht="18" customHeight="1" x14ac:dyDescent="0.2">
      <c r="A60" s="148"/>
      <c r="B60" s="149"/>
      <c r="C60" s="150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2"/>
      <c r="AG60" s="153"/>
      <c r="AH60" s="154"/>
      <c r="AI60" s="155"/>
      <c r="AJ60" s="156"/>
      <c r="AK60" s="157"/>
      <c r="AL60" s="116"/>
      <c r="AM60" s="116"/>
      <c r="AQ60" s="117"/>
      <c r="AR60" s="65"/>
      <c r="AS60" s="65"/>
    </row>
    <row r="61" spans="1:47" ht="18" customHeight="1" thickBot="1" x14ac:dyDescent="0.25">
      <c r="A61" s="158"/>
      <c r="B61" s="182"/>
      <c r="C61" s="183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5"/>
      <c r="AG61" s="186"/>
      <c r="AH61" s="187"/>
      <c r="AI61" s="188"/>
      <c r="AJ61" s="189"/>
      <c r="AK61" s="190"/>
      <c r="AL61" s="116" t="str">
        <f t="shared" si="0"/>
        <v/>
      </c>
      <c r="AM61" s="116" t="str">
        <f t="shared" si="1"/>
        <v/>
      </c>
      <c r="AN61" s="59" t="str">
        <f t="shared" si="2"/>
        <v/>
      </c>
      <c r="AQ61" s="117"/>
      <c r="AR61" s="65"/>
      <c r="AS61" s="65"/>
    </row>
    <row r="62" spans="1:47" ht="20.45" customHeight="1" thickTop="1" x14ac:dyDescent="0.2">
      <c r="A62" s="191"/>
      <c r="B62" s="192"/>
      <c r="AQ62" s="117"/>
      <c r="AR62" s="65"/>
      <c r="AS62" s="65"/>
    </row>
    <row r="63" spans="1:47" ht="27.75" customHeight="1" x14ac:dyDescent="0.2">
      <c r="B63" s="193" t="s">
        <v>38</v>
      </c>
      <c r="C63" s="194"/>
      <c r="D63" s="195"/>
      <c r="E63" s="196" t="str">
        <f>IF(ISTEXT('[1]Organizacija natjecanja'!F13)=TRUE,'[1]Organizacija natjecanja'!F13,"")</f>
        <v>Petar Kolarić</v>
      </c>
      <c r="F63" s="196"/>
      <c r="G63" s="196"/>
      <c r="H63" s="196"/>
      <c r="I63" s="196"/>
      <c r="J63" s="196"/>
      <c r="K63" s="196"/>
      <c r="L63" s="197"/>
      <c r="M63" s="198"/>
      <c r="N63" s="198"/>
      <c r="O63" s="193" t="s">
        <v>39</v>
      </c>
      <c r="Q63" s="199"/>
      <c r="S63" s="200" t="str">
        <f>IF(ISTEXT('[1]Organizacija natjecanja'!F11)=TRUE,'[1]Organizacija natjecanja'!F11,"")</f>
        <v>Miljenko Matole</v>
      </c>
      <c r="T63" s="200"/>
      <c r="U63" s="200"/>
      <c r="V63" s="200"/>
      <c r="W63" s="200"/>
      <c r="X63" s="200"/>
      <c r="Y63" s="200"/>
      <c r="Z63" s="201"/>
      <c r="AA63" s="201"/>
      <c r="AB63" s="193" t="s">
        <v>40</v>
      </c>
      <c r="AH63" s="200" t="str">
        <f>IF(ISTEXT('[1]Organizacija natjecanja'!F9)=TRUE,'[1]Organizacija natjecanja'!F9,"")</f>
        <v>Petar Kolarić</v>
      </c>
      <c r="AI63" s="200"/>
      <c r="AJ63" s="200"/>
      <c r="AK63" s="200"/>
      <c r="AL63" s="202"/>
      <c r="AM63" s="202"/>
    </row>
    <row r="64" spans="1:47" s="197" customFormat="1" ht="27.75" customHeight="1" x14ac:dyDescent="0.25">
      <c r="S64" s="198"/>
      <c r="Y64" s="203"/>
      <c r="AH64" s="204"/>
      <c r="AI64" s="205"/>
      <c r="AO64" s="206"/>
      <c r="AQ64" s="207"/>
      <c r="AT64" s="208"/>
    </row>
    <row r="65" spans="1:46" s="197" customFormat="1" ht="27.75" customHeight="1" x14ac:dyDescent="0.25">
      <c r="AH65" s="209"/>
      <c r="AO65" s="206"/>
      <c r="AQ65" s="207"/>
      <c r="AT65" s="208"/>
    </row>
    <row r="66" spans="1:46" s="197" customFormat="1" ht="27.75" customHeight="1" x14ac:dyDescent="0.25">
      <c r="B66" s="210"/>
      <c r="AD66" s="211"/>
      <c r="AE66" s="211"/>
      <c r="AF66" s="211"/>
      <c r="AO66" s="206"/>
      <c r="AQ66" s="207"/>
      <c r="AT66" s="208"/>
    </row>
    <row r="67" spans="1:46" s="198" customFormat="1" ht="28.5" customHeight="1" thickBot="1" x14ac:dyDescent="0.3">
      <c r="B67" s="212" t="s">
        <v>41</v>
      </c>
      <c r="W67" s="212" t="s">
        <v>42</v>
      </c>
      <c r="AL67" s="197"/>
      <c r="AM67" s="197"/>
      <c r="AN67" s="197"/>
      <c r="AO67" s="213"/>
      <c r="AQ67" s="214"/>
      <c r="AT67" s="215"/>
    </row>
    <row r="68" spans="1:46" s="203" customFormat="1" ht="27.75" customHeight="1" thickTop="1" thickBot="1" x14ac:dyDescent="0.3">
      <c r="B68" s="216" t="s">
        <v>3</v>
      </c>
      <c r="C68" s="217"/>
      <c r="D68" s="217"/>
      <c r="E68" s="218"/>
      <c r="F68" s="219" t="s">
        <v>43</v>
      </c>
      <c r="G68" s="220"/>
      <c r="H68" s="221"/>
      <c r="I68" s="216" t="s">
        <v>44</v>
      </c>
      <c r="J68" s="217"/>
      <c r="K68" s="217"/>
      <c r="L68" s="217"/>
      <c r="M68" s="217"/>
      <c r="N68" s="218"/>
      <c r="O68" s="217" t="s">
        <v>45</v>
      </c>
      <c r="P68" s="217"/>
      <c r="Q68" s="217"/>
      <c r="R68" s="217"/>
      <c r="S68" s="217"/>
      <c r="T68" s="218"/>
      <c r="V68" s="222" t="s">
        <v>42</v>
      </c>
      <c r="W68" s="223"/>
      <c r="X68" s="223"/>
      <c r="Y68" s="223"/>
      <c r="Z68" s="223"/>
      <c r="AA68" s="224"/>
      <c r="AB68" s="217" t="s">
        <v>46</v>
      </c>
      <c r="AC68" s="217"/>
      <c r="AD68" s="217"/>
      <c r="AE68" s="218"/>
      <c r="AL68" s="197"/>
      <c r="AM68" s="197"/>
      <c r="AN68" s="197"/>
      <c r="AP68" s="225"/>
      <c r="AS68" s="226"/>
    </row>
    <row r="69" spans="1:46" s="197" customFormat="1" ht="27.75" customHeight="1" thickTop="1" x14ac:dyDescent="0.25">
      <c r="B69" s="227" t="s">
        <v>16</v>
      </c>
      <c r="C69" s="228"/>
      <c r="D69" s="228"/>
      <c r="E69" s="229"/>
      <c r="F69" s="230" t="s">
        <v>47</v>
      </c>
      <c r="G69" s="231"/>
      <c r="H69" s="232"/>
      <c r="I69" s="233" t="s">
        <v>48</v>
      </c>
      <c r="J69" s="234"/>
      <c r="K69" s="234"/>
      <c r="L69" s="234"/>
      <c r="M69" s="234"/>
      <c r="N69" s="235"/>
      <c r="O69" s="234" t="s">
        <v>49</v>
      </c>
      <c r="P69" s="234"/>
      <c r="Q69" s="234"/>
      <c r="R69" s="234"/>
      <c r="S69" s="234"/>
      <c r="T69" s="235"/>
      <c r="U69" s="236"/>
      <c r="V69" s="237"/>
      <c r="W69" s="238"/>
      <c r="X69" s="238"/>
      <c r="Y69" s="238"/>
      <c r="Z69" s="238"/>
      <c r="AA69" s="239"/>
      <c r="AB69" s="240"/>
      <c r="AC69" s="231"/>
      <c r="AD69" s="231"/>
      <c r="AE69" s="232"/>
      <c r="AF69" s="212"/>
      <c r="AG69" s="212"/>
      <c r="AP69" s="207"/>
      <c r="AS69" s="208"/>
    </row>
    <row r="70" spans="1:46" s="197" customFormat="1" ht="27.75" customHeight="1" x14ac:dyDescent="0.25">
      <c r="B70" s="241" t="s">
        <v>17</v>
      </c>
      <c r="C70" s="242"/>
      <c r="D70" s="242"/>
      <c r="E70" s="243"/>
      <c r="F70" s="244" t="s">
        <v>50</v>
      </c>
      <c r="G70" s="245"/>
      <c r="H70" s="246"/>
      <c r="I70" s="247" t="s">
        <v>51</v>
      </c>
      <c r="J70" s="248"/>
      <c r="K70" s="248"/>
      <c r="L70" s="248"/>
      <c r="M70" s="248"/>
      <c r="N70" s="249"/>
      <c r="O70" s="248" t="s">
        <v>52</v>
      </c>
      <c r="P70" s="248"/>
      <c r="Q70" s="248"/>
      <c r="R70" s="248"/>
      <c r="S70" s="248"/>
      <c r="T70" s="249"/>
      <c r="U70" s="236"/>
      <c r="V70" s="250"/>
      <c r="W70" s="251"/>
      <c r="X70" s="251"/>
      <c r="Y70" s="251"/>
      <c r="Z70" s="251"/>
      <c r="AA70" s="252"/>
      <c r="AB70" s="253"/>
      <c r="AC70" s="245"/>
      <c r="AD70" s="245"/>
      <c r="AE70" s="246"/>
      <c r="AP70" s="207"/>
      <c r="AS70" s="208"/>
    </row>
    <row r="71" spans="1:46" s="197" customFormat="1" ht="27.75" customHeight="1" x14ac:dyDescent="0.25">
      <c r="A71" s="254"/>
      <c r="B71" s="241"/>
      <c r="C71" s="242"/>
      <c r="D71" s="242"/>
      <c r="E71" s="243"/>
      <c r="F71" s="244"/>
      <c r="G71" s="245"/>
      <c r="H71" s="246"/>
      <c r="I71" s="247"/>
      <c r="J71" s="248"/>
      <c r="K71" s="248"/>
      <c r="L71" s="248"/>
      <c r="M71" s="248"/>
      <c r="N71" s="249"/>
      <c r="O71" s="248"/>
      <c r="P71" s="248"/>
      <c r="Q71" s="248"/>
      <c r="R71" s="248"/>
      <c r="S71" s="248"/>
      <c r="T71" s="249"/>
      <c r="U71" s="236"/>
      <c r="V71" s="250"/>
      <c r="W71" s="251"/>
      <c r="X71" s="251"/>
      <c r="Y71" s="251"/>
      <c r="Z71" s="251"/>
      <c r="AA71" s="252"/>
      <c r="AB71" s="253"/>
      <c r="AC71" s="245"/>
      <c r="AD71" s="245"/>
      <c r="AE71" s="246"/>
      <c r="AP71" s="207"/>
      <c r="AS71" s="208"/>
    </row>
    <row r="72" spans="1:46" s="197" customFormat="1" ht="27.75" customHeight="1" x14ac:dyDescent="0.25">
      <c r="A72" s="254"/>
      <c r="B72" s="241"/>
      <c r="C72" s="242"/>
      <c r="D72" s="242"/>
      <c r="E72" s="243"/>
      <c r="F72" s="255"/>
      <c r="G72" s="256"/>
      <c r="H72" s="257"/>
      <c r="I72" s="247"/>
      <c r="J72" s="248"/>
      <c r="K72" s="248"/>
      <c r="L72" s="248"/>
      <c r="M72" s="248"/>
      <c r="N72" s="249"/>
      <c r="O72" s="248"/>
      <c r="P72" s="248"/>
      <c r="Q72" s="248"/>
      <c r="R72" s="248"/>
      <c r="S72" s="248"/>
      <c r="T72" s="249"/>
      <c r="U72" s="236"/>
      <c r="V72" s="258"/>
      <c r="W72" s="259"/>
      <c r="X72" s="259"/>
      <c r="Y72" s="259"/>
      <c r="Z72" s="259"/>
      <c r="AA72" s="260"/>
      <c r="AB72" s="255"/>
      <c r="AC72" s="256"/>
      <c r="AD72" s="256"/>
      <c r="AE72" s="257"/>
      <c r="AP72" s="207"/>
      <c r="AS72" s="208"/>
    </row>
    <row r="73" spans="1:46" s="197" customFormat="1" ht="27.75" customHeight="1" x14ac:dyDescent="0.25">
      <c r="B73" s="241"/>
      <c r="C73" s="242"/>
      <c r="D73" s="242"/>
      <c r="E73" s="243"/>
      <c r="F73" s="255"/>
      <c r="G73" s="256"/>
      <c r="H73" s="257"/>
      <c r="I73" s="247"/>
      <c r="J73" s="248"/>
      <c r="K73" s="248"/>
      <c r="L73" s="248"/>
      <c r="M73" s="248"/>
      <c r="N73" s="249"/>
      <c r="O73" s="248"/>
      <c r="P73" s="248"/>
      <c r="Q73" s="248"/>
      <c r="R73" s="248"/>
      <c r="S73" s="248"/>
      <c r="T73" s="249"/>
      <c r="U73" s="236"/>
      <c r="V73" s="258"/>
      <c r="W73" s="259"/>
      <c r="X73" s="259"/>
      <c r="Y73" s="259"/>
      <c r="Z73" s="259"/>
      <c r="AA73" s="260"/>
      <c r="AB73" s="255"/>
      <c r="AC73" s="256"/>
      <c r="AD73" s="256"/>
      <c r="AE73" s="257"/>
      <c r="AP73" s="207"/>
      <c r="AS73" s="208"/>
    </row>
    <row r="74" spans="1:46" s="197" customFormat="1" ht="27.75" customHeight="1" x14ac:dyDescent="0.25">
      <c r="B74" s="241"/>
      <c r="C74" s="242"/>
      <c r="D74" s="242"/>
      <c r="E74" s="243"/>
      <c r="F74" s="255"/>
      <c r="G74" s="256"/>
      <c r="H74" s="257"/>
      <c r="I74" s="247"/>
      <c r="J74" s="248"/>
      <c r="K74" s="248"/>
      <c r="L74" s="248"/>
      <c r="M74" s="248"/>
      <c r="N74" s="249"/>
      <c r="O74" s="248"/>
      <c r="P74" s="248"/>
      <c r="Q74" s="248"/>
      <c r="R74" s="248"/>
      <c r="S74" s="248"/>
      <c r="T74" s="249"/>
      <c r="U74" s="236"/>
      <c r="V74" s="258"/>
      <c r="W74" s="259"/>
      <c r="X74" s="259"/>
      <c r="Y74" s="259"/>
      <c r="Z74" s="259"/>
      <c r="AA74" s="260"/>
      <c r="AB74" s="255"/>
      <c r="AC74" s="256"/>
      <c r="AD74" s="256"/>
      <c r="AE74" s="257"/>
      <c r="AP74" s="207"/>
      <c r="AS74" s="208"/>
    </row>
    <row r="75" spans="1:46" s="197" customFormat="1" ht="27.75" customHeight="1" x14ac:dyDescent="0.25">
      <c r="B75" s="241"/>
      <c r="C75" s="242"/>
      <c r="D75" s="242"/>
      <c r="E75" s="243"/>
      <c r="F75" s="255"/>
      <c r="G75" s="256"/>
      <c r="H75" s="257"/>
      <c r="I75" s="247"/>
      <c r="J75" s="248"/>
      <c r="K75" s="248"/>
      <c r="L75" s="248"/>
      <c r="M75" s="248"/>
      <c r="N75" s="249"/>
      <c r="O75" s="248"/>
      <c r="P75" s="248"/>
      <c r="Q75" s="248"/>
      <c r="R75" s="248"/>
      <c r="S75" s="248"/>
      <c r="T75" s="249"/>
      <c r="U75" s="236"/>
      <c r="V75" s="258"/>
      <c r="W75" s="259"/>
      <c r="X75" s="259"/>
      <c r="Y75" s="259"/>
      <c r="Z75" s="259"/>
      <c r="AA75" s="260"/>
      <c r="AB75" s="255"/>
      <c r="AC75" s="256"/>
      <c r="AD75" s="256"/>
      <c r="AE75" s="257"/>
      <c r="AP75" s="207"/>
      <c r="AS75" s="208"/>
    </row>
    <row r="76" spans="1:46" s="197" customFormat="1" ht="27.75" customHeight="1" x14ac:dyDescent="0.25">
      <c r="B76" s="241"/>
      <c r="C76" s="242"/>
      <c r="D76" s="242"/>
      <c r="E76" s="243"/>
      <c r="F76" s="255"/>
      <c r="G76" s="256"/>
      <c r="H76" s="257"/>
      <c r="I76" s="247"/>
      <c r="J76" s="248"/>
      <c r="K76" s="248"/>
      <c r="L76" s="248"/>
      <c r="M76" s="248"/>
      <c r="N76" s="249"/>
      <c r="O76" s="248"/>
      <c r="P76" s="248"/>
      <c r="Q76" s="248"/>
      <c r="R76" s="248"/>
      <c r="S76" s="248"/>
      <c r="T76" s="249"/>
      <c r="U76" s="236"/>
      <c r="V76" s="258"/>
      <c r="W76" s="259"/>
      <c r="X76" s="259"/>
      <c r="Y76" s="259"/>
      <c r="Z76" s="259"/>
      <c r="AA76" s="260"/>
      <c r="AB76" s="255"/>
      <c r="AC76" s="256"/>
      <c r="AD76" s="256"/>
      <c r="AE76" s="257"/>
      <c r="AP76" s="207"/>
      <c r="AS76" s="208"/>
    </row>
    <row r="77" spans="1:46" s="197" customFormat="1" ht="27.75" customHeight="1" x14ac:dyDescent="0.25">
      <c r="B77" s="241"/>
      <c r="C77" s="242"/>
      <c r="D77" s="242"/>
      <c r="E77" s="243"/>
      <c r="F77" s="244"/>
      <c r="G77" s="245"/>
      <c r="H77" s="246"/>
      <c r="I77" s="247"/>
      <c r="J77" s="248"/>
      <c r="K77" s="248"/>
      <c r="L77" s="248"/>
      <c r="M77" s="248"/>
      <c r="N77" s="249"/>
      <c r="O77" s="248"/>
      <c r="P77" s="248"/>
      <c r="Q77" s="248"/>
      <c r="R77" s="248"/>
      <c r="S77" s="248"/>
      <c r="T77" s="249"/>
      <c r="U77" s="236"/>
      <c r="V77" s="250"/>
      <c r="W77" s="251"/>
      <c r="X77" s="251"/>
      <c r="Y77" s="251"/>
      <c r="Z77" s="251"/>
      <c r="AA77" s="252"/>
      <c r="AB77" s="253"/>
      <c r="AC77" s="245"/>
      <c r="AD77" s="245"/>
      <c r="AE77" s="246"/>
      <c r="AP77" s="207"/>
      <c r="AS77" s="208"/>
    </row>
    <row r="78" spans="1:46" s="197" customFormat="1" ht="27.75" customHeight="1" thickBot="1" x14ac:dyDescent="0.3">
      <c r="B78" s="261"/>
      <c r="C78" s="262"/>
      <c r="D78" s="262"/>
      <c r="E78" s="263"/>
      <c r="F78" s="264"/>
      <c r="G78" s="265"/>
      <c r="H78" s="266"/>
      <c r="I78" s="267"/>
      <c r="J78" s="268"/>
      <c r="K78" s="268"/>
      <c r="L78" s="268"/>
      <c r="M78" s="268"/>
      <c r="N78" s="269"/>
      <c r="O78" s="268"/>
      <c r="P78" s="268"/>
      <c r="Q78" s="268"/>
      <c r="R78" s="268"/>
      <c r="S78" s="268"/>
      <c r="T78" s="269"/>
      <c r="U78" s="236"/>
      <c r="V78" s="270"/>
      <c r="W78" s="271"/>
      <c r="X78" s="271"/>
      <c r="Y78" s="271"/>
      <c r="Z78" s="271"/>
      <c r="AA78" s="272"/>
      <c r="AB78" s="273"/>
      <c r="AC78" s="265"/>
      <c r="AD78" s="265"/>
      <c r="AE78" s="266"/>
      <c r="AP78" s="207"/>
      <c r="AS78" s="208"/>
    </row>
    <row r="79" spans="1:46" s="197" customFormat="1" ht="12.75" customHeight="1" thickTop="1" x14ac:dyDescent="0.25">
      <c r="A79" s="274"/>
      <c r="AG79" s="274"/>
      <c r="AH79" s="274"/>
      <c r="AO79" s="206"/>
      <c r="AQ79" s="207"/>
      <c r="AT79" s="208"/>
    </row>
    <row r="80" spans="1:46" s="198" customFormat="1" ht="27.75" customHeight="1" thickBot="1" x14ac:dyDescent="0.3">
      <c r="A80" s="275"/>
      <c r="B80" s="212" t="s">
        <v>53</v>
      </c>
      <c r="AG80" s="275"/>
      <c r="AH80" s="275"/>
      <c r="AL80" s="197"/>
      <c r="AM80" s="197"/>
      <c r="AN80" s="197"/>
      <c r="AO80" s="213"/>
      <c r="AQ80" s="214"/>
      <c r="AT80" s="215"/>
    </row>
    <row r="81" spans="2:46" s="203" customFormat="1" ht="37.15" customHeight="1" thickTop="1" thickBot="1" x14ac:dyDescent="0.3">
      <c r="B81" s="276" t="s">
        <v>54</v>
      </c>
      <c r="C81" s="277"/>
      <c r="D81" s="277"/>
      <c r="E81" s="278"/>
      <c r="F81" s="279"/>
      <c r="G81" s="280"/>
      <c r="H81" s="280"/>
      <c r="I81" s="280" t="s">
        <v>3</v>
      </c>
      <c r="J81" s="280"/>
      <c r="K81" s="280"/>
      <c r="L81" s="281"/>
      <c r="M81" s="216" t="s">
        <v>55</v>
      </c>
      <c r="N81" s="217"/>
      <c r="O81" s="217"/>
      <c r="P81" s="218"/>
      <c r="Q81" s="282" t="s">
        <v>56</v>
      </c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4"/>
      <c r="AC81" s="285" t="s">
        <v>57</v>
      </c>
      <c r="AD81" s="286"/>
      <c r="AE81" s="287"/>
      <c r="AF81" s="288" t="s">
        <v>58</v>
      </c>
      <c r="AG81" s="289"/>
      <c r="AL81" s="197"/>
      <c r="AM81" s="197"/>
      <c r="AN81" s="197"/>
      <c r="AO81" s="290"/>
      <c r="AQ81" s="225"/>
      <c r="AT81" s="226"/>
    </row>
    <row r="82" spans="2:46" s="197" customFormat="1" ht="27.75" customHeight="1" thickTop="1" x14ac:dyDescent="0.25">
      <c r="B82" s="291"/>
      <c r="C82" s="292"/>
      <c r="D82" s="292"/>
      <c r="E82" s="293"/>
      <c r="F82" s="294"/>
      <c r="G82" s="295"/>
      <c r="H82" s="295"/>
      <c r="I82" s="295"/>
      <c r="J82" s="295"/>
      <c r="K82" s="295"/>
      <c r="L82" s="296"/>
      <c r="M82" s="297"/>
      <c r="N82" s="297"/>
      <c r="O82" s="297"/>
      <c r="P82" s="298"/>
      <c r="Q82" s="299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1"/>
      <c r="AC82" s="302"/>
      <c r="AD82" s="303"/>
      <c r="AE82" s="304"/>
      <c r="AF82" s="305"/>
      <c r="AG82" s="306"/>
      <c r="AO82" s="206"/>
      <c r="AQ82" s="207"/>
      <c r="AT82" s="208"/>
    </row>
    <row r="83" spans="2:46" s="197" customFormat="1" ht="27.75" customHeight="1" x14ac:dyDescent="0.25">
      <c r="B83" s="307"/>
      <c r="C83" s="308"/>
      <c r="D83" s="308"/>
      <c r="E83" s="309"/>
      <c r="F83" s="310"/>
      <c r="G83" s="311"/>
      <c r="H83" s="311"/>
      <c r="I83" s="311"/>
      <c r="J83" s="311"/>
      <c r="K83" s="311"/>
      <c r="L83" s="312"/>
      <c r="M83" s="256"/>
      <c r="N83" s="256"/>
      <c r="O83" s="256"/>
      <c r="P83" s="257"/>
      <c r="Q83" s="313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5"/>
      <c r="AC83" s="316"/>
      <c r="AD83" s="317"/>
      <c r="AE83" s="318"/>
      <c r="AF83" s="319"/>
      <c r="AG83" s="320"/>
      <c r="AO83" s="206"/>
      <c r="AQ83" s="207"/>
      <c r="AT83" s="208"/>
    </row>
    <row r="84" spans="2:46" s="197" customFormat="1" ht="27.75" customHeight="1" x14ac:dyDescent="0.25">
      <c r="B84" s="307"/>
      <c r="C84" s="308"/>
      <c r="D84" s="308"/>
      <c r="E84" s="309"/>
      <c r="F84" s="310"/>
      <c r="G84" s="311"/>
      <c r="H84" s="311"/>
      <c r="I84" s="311"/>
      <c r="J84" s="311"/>
      <c r="K84" s="311"/>
      <c r="L84" s="312"/>
      <c r="M84" s="256"/>
      <c r="N84" s="256"/>
      <c r="O84" s="256"/>
      <c r="P84" s="257"/>
      <c r="Q84" s="313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5"/>
      <c r="AC84" s="316"/>
      <c r="AD84" s="317"/>
      <c r="AE84" s="318"/>
      <c r="AF84" s="319"/>
      <c r="AG84" s="320"/>
      <c r="AO84" s="206"/>
      <c r="AQ84" s="207"/>
      <c r="AT84" s="208"/>
    </row>
    <row r="85" spans="2:46" s="197" customFormat="1" ht="27.75" customHeight="1" x14ac:dyDescent="0.25">
      <c r="B85" s="307"/>
      <c r="C85" s="308"/>
      <c r="D85" s="308"/>
      <c r="E85" s="309"/>
      <c r="F85" s="310"/>
      <c r="G85" s="311"/>
      <c r="H85" s="311"/>
      <c r="I85" s="311"/>
      <c r="J85" s="311"/>
      <c r="K85" s="311"/>
      <c r="L85" s="312"/>
      <c r="M85" s="256"/>
      <c r="N85" s="256"/>
      <c r="O85" s="256"/>
      <c r="P85" s="257"/>
      <c r="Q85" s="313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5"/>
      <c r="AC85" s="316"/>
      <c r="AD85" s="317"/>
      <c r="AE85" s="318"/>
      <c r="AF85" s="319"/>
      <c r="AG85" s="320"/>
      <c r="AH85" s="321"/>
      <c r="AO85" s="206"/>
      <c r="AQ85" s="207"/>
      <c r="AT85" s="208"/>
    </row>
    <row r="86" spans="2:46" s="197" customFormat="1" ht="27.75" customHeight="1" x14ac:dyDescent="0.25">
      <c r="B86" s="307"/>
      <c r="C86" s="308"/>
      <c r="D86" s="308"/>
      <c r="E86" s="309"/>
      <c r="F86" s="310"/>
      <c r="G86" s="311"/>
      <c r="H86" s="311"/>
      <c r="I86" s="311"/>
      <c r="J86" s="311"/>
      <c r="K86" s="311"/>
      <c r="L86" s="312"/>
      <c r="M86" s="256"/>
      <c r="N86" s="256"/>
      <c r="O86" s="256"/>
      <c r="P86" s="257"/>
      <c r="Q86" s="313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5"/>
      <c r="AC86" s="316"/>
      <c r="AD86" s="317"/>
      <c r="AE86" s="318"/>
      <c r="AF86" s="319"/>
      <c r="AG86" s="320"/>
      <c r="AH86" s="321"/>
      <c r="AO86" s="206"/>
      <c r="AQ86" s="207"/>
      <c r="AT86" s="208"/>
    </row>
    <row r="87" spans="2:46" s="197" customFormat="1" ht="27.75" customHeight="1" x14ac:dyDescent="0.25">
      <c r="B87" s="307"/>
      <c r="C87" s="308"/>
      <c r="D87" s="308"/>
      <c r="E87" s="309"/>
      <c r="F87" s="310"/>
      <c r="G87" s="311"/>
      <c r="H87" s="311"/>
      <c r="I87" s="311"/>
      <c r="J87" s="311"/>
      <c r="K87" s="311"/>
      <c r="L87" s="312"/>
      <c r="M87" s="256"/>
      <c r="N87" s="256"/>
      <c r="O87" s="256"/>
      <c r="P87" s="257"/>
      <c r="Q87" s="313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5"/>
      <c r="AC87" s="316"/>
      <c r="AD87" s="317"/>
      <c r="AE87" s="318"/>
      <c r="AF87" s="319"/>
      <c r="AG87" s="320"/>
      <c r="AH87" s="321"/>
      <c r="AO87" s="206"/>
      <c r="AQ87" s="207"/>
      <c r="AT87" s="208"/>
    </row>
    <row r="88" spans="2:46" s="197" customFormat="1" ht="27.75" customHeight="1" x14ac:dyDescent="0.25">
      <c r="B88" s="307"/>
      <c r="C88" s="308"/>
      <c r="D88" s="308"/>
      <c r="E88" s="309"/>
      <c r="F88" s="310"/>
      <c r="G88" s="311"/>
      <c r="H88" s="311"/>
      <c r="I88" s="311"/>
      <c r="J88" s="311"/>
      <c r="K88" s="311"/>
      <c r="L88" s="312"/>
      <c r="M88" s="256"/>
      <c r="N88" s="256"/>
      <c r="O88" s="256"/>
      <c r="P88" s="257"/>
      <c r="Q88" s="313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5"/>
      <c r="AC88" s="316"/>
      <c r="AD88" s="317"/>
      <c r="AE88" s="318"/>
      <c r="AF88" s="319"/>
      <c r="AG88" s="320"/>
      <c r="AH88" s="321"/>
      <c r="AO88" s="206"/>
      <c r="AQ88" s="207"/>
      <c r="AT88" s="208"/>
    </row>
    <row r="89" spans="2:46" s="197" customFormat="1" ht="27.75" customHeight="1" x14ac:dyDescent="0.25">
      <c r="B89" s="307"/>
      <c r="C89" s="308"/>
      <c r="D89" s="308"/>
      <c r="E89" s="309"/>
      <c r="F89" s="310"/>
      <c r="G89" s="311"/>
      <c r="H89" s="311"/>
      <c r="I89" s="311"/>
      <c r="J89" s="311"/>
      <c r="K89" s="311"/>
      <c r="L89" s="312"/>
      <c r="M89" s="256"/>
      <c r="N89" s="256"/>
      <c r="O89" s="256"/>
      <c r="P89" s="257"/>
      <c r="Q89" s="313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5"/>
      <c r="AC89" s="316"/>
      <c r="AD89" s="317"/>
      <c r="AE89" s="318"/>
      <c r="AF89" s="319"/>
      <c r="AG89" s="320"/>
      <c r="AH89" s="321"/>
      <c r="AO89" s="206"/>
      <c r="AQ89" s="207"/>
      <c r="AT89" s="208"/>
    </row>
    <row r="90" spans="2:46" s="197" customFormat="1" ht="27.75" customHeight="1" x14ac:dyDescent="0.25">
      <c r="B90" s="307"/>
      <c r="C90" s="308"/>
      <c r="D90" s="308"/>
      <c r="E90" s="309"/>
      <c r="F90" s="310"/>
      <c r="G90" s="311"/>
      <c r="H90" s="311"/>
      <c r="I90" s="311"/>
      <c r="J90" s="311"/>
      <c r="K90" s="311"/>
      <c r="L90" s="312"/>
      <c r="M90" s="256"/>
      <c r="N90" s="256"/>
      <c r="O90" s="256"/>
      <c r="P90" s="257"/>
      <c r="Q90" s="313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5"/>
      <c r="AC90" s="316"/>
      <c r="AD90" s="317"/>
      <c r="AE90" s="318"/>
      <c r="AF90" s="319"/>
      <c r="AG90" s="320"/>
      <c r="AH90" s="321"/>
      <c r="AO90" s="206"/>
      <c r="AQ90" s="207"/>
      <c r="AT90" s="208"/>
    </row>
    <row r="91" spans="2:46" s="197" customFormat="1" ht="27.75" customHeight="1" thickBot="1" x14ac:dyDescent="0.3">
      <c r="B91" s="322"/>
      <c r="C91" s="323"/>
      <c r="D91" s="323"/>
      <c r="E91" s="324"/>
      <c r="F91" s="325"/>
      <c r="G91" s="326"/>
      <c r="H91" s="326"/>
      <c r="I91" s="326"/>
      <c r="J91" s="326"/>
      <c r="K91" s="326"/>
      <c r="L91" s="327"/>
      <c r="M91" s="328"/>
      <c r="N91" s="328"/>
      <c r="O91" s="328"/>
      <c r="P91" s="329"/>
      <c r="Q91" s="330"/>
      <c r="R91" s="331"/>
      <c r="S91" s="331"/>
      <c r="T91" s="331"/>
      <c r="U91" s="331"/>
      <c r="V91" s="331"/>
      <c r="W91" s="331"/>
      <c r="X91" s="331"/>
      <c r="Y91" s="331"/>
      <c r="Z91" s="331"/>
      <c r="AA91" s="331"/>
      <c r="AB91" s="332"/>
      <c r="AC91" s="267"/>
      <c r="AD91" s="268"/>
      <c r="AE91" s="269"/>
      <c r="AF91" s="333"/>
      <c r="AG91" s="334"/>
      <c r="AO91" s="206"/>
      <c r="AQ91" s="207"/>
      <c r="AT91" s="208"/>
    </row>
    <row r="92" spans="2:46" ht="12.75" customHeight="1" thickTop="1" x14ac:dyDescent="0.2">
      <c r="C92" s="335"/>
      <c r="D92" s="335"/>
      <c r="E92" s="335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65"/>
      <c r="T92" s="65"/>
      <c r="U92" s="65"/>
    </row>
    <row r="93" spans="2:46" ht="12.75" customHeight="1" x14ac:dyDescent="0.2"/>
    <row r="94" spans="2:46" ht="12.75" customHeight="1" x14ac:dyDescent="0.2"/>
    <row r="95" spans="2:46" ht="12.75" customHeight="1" x14ac:dyDescent="0.4">
      <c r="B95" s="337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</row>
    <row r="96" spans="2:46" s="343" customFormat="1" ht="30" customHeight="1" x14ac:dyDescent="0.4">
      <c r="B96" s="338" t="s">
        <v>59</v>
      </c>
      <c r="C96" s="338"/>
      <c r="D96" s="338"/>
      <c r="E96" s="338"/>
      <c r="F96" s="338"/>
      <c r="G96" s="338"/>
      <c r="H96" s="339">
        <f>IF(COUNT(C8:AF61)&gt;0,SUM(AG8:AG61),"")</f>
        <v>638.84000000000015</v>
      </c>
      <c r="I96" s="339"/>
      <c r="J96" s="339"/>
      <c r="K96" s="340" t="s">
        <v>60</v>
      </c>
      <c r="L96" s="341"/>
      <c r="M96" s="341"/>
      <c r="N96" s="342"/>
      <c r="O96" s="342"/>
      <c r="AL96" s="59"/>
      <c r="AM96" s="59"/>
      <c r="AN96" s="59"/>
      <c r="AO96" s="344"/>
      <c r="AQ96" s="345"/>
      <c r="AT96" s="346"/>
    </row>
    <row r="97" spans="1:46" s="343" customFormat="1" ht="30" customHeight="1" x14ac:dyDescent="0.4">
      <c r="B97" s="338" t="s">
        <v>61</v>
      </c>
      <c r="C97" s="338"/>
      <c r="D97" s="338"/>
      <c r="E97" s="338"/>
      <c r="F97" s="338"/>
      <c r="G97" s="338"/>
      <c r="H97" s="347">
        <f>COUNT(C8:AF61)-COUNTIF(C8:AF61,0)</f>
        <v>206</v>
      </c>
      <c r="I97" s="347"/>
      <c r="J97" s="347"/>
      <c r="K97" s="340" t="s">
        <v>62</v>
      </c>
      <c r="L97" s="341"/>
      <c r="M97" s="341"/>
      <c r="N97" s="342"/>
      <c r="O97" s="342"/>
      <c r="AL97" s="59"/>
      <c r="AM97" s="59"/>
      <c r="AN97" s="59"/>
      <c r="AO97" s="344"/>
      <c r="AQ97" s="345"/>
      <c r="AT97" s="346"/>
    </row>
    <row r="98" spans="1:46" s="343" customFormat="1" ht="30" customHeight="1" x14ac:dyDescent="0.4">
      <c r="B98" s="338" t="s">
        <v>63</v>
      </c>
      <c r="C98" s="338"/>
      <c r="D98" s="338"/>
      <c r="E98" s="338"/>
      <c r="F98" s="338"/>
      <c r="G98" s="338"/>
      <c r="H98" s="339">
        <f>IF(ISNUMBER(H96)=TRUE,H96/H97,"")</f>
        <v>3.1011650485436899</v>
      </c>
      <c r="I98" s="339"/>
      <c r="J98" s="339"/>
      <c r="K98" s="340" t="s">
        <v>60</v>
      </c>
      <c r="L98" s="341"/>
      <c r="M98" s="341"/>
      <c r="N98" s="342"/>
      <c r="O98" s="342"/>
      <c r="AL98" s="59"/>
      <c r="AM98" s="59"/>
      <c r="AN98" s="59"/>
      <c r="AO98" s="344"/>
      <c r="AQ98" s="345"/>
      <c r="AT98" s="346"/>
    </row>
    <row r="99" spans="1:46" s="343" customFormat="1" ht="30" customHeight="1" x14ac:dyDescent="0.4">
      <c r="B99" s="338" t="s">
        <v>64</v>
      </c>
      <c r="C99" s="338"/>
      <c r="D99" s="338"/>
      <c r="E99" s="338"/>
      <c r="F99" s="338"/>
      <c r="G99" s="338"/>
      <c r="H99" s="348">
        <f>IF(COUNT(C8:AF61)&gt;0,MAX(C8:AF61),"")</f>
        <v>13.73</v>
      </c>
      <c r="I99" s="348"/>
      <c r="J99" s="348"/>
      <c r="K99" s="340" t="str">
        <f>IF(COUNT(C8:AF61)&gt;0,VLOOKUP(AO6,AO8:AP61,2,FALSE),"")</f>
        <v>Amur Nedelišće</v>
      </c>
      <c r="L99" s="340"/>
      <c r="M99" s="340"/>
      <c r="N99" s="342"/>
      <c r="O99" s="342"/>
      <c r="AL99" s="59"/>
      <c r="AM99" s="59"/>
      <c r="AN99" s="59"/>
      <c r="AO99" s="344"/>
      <c r="AQ99" s="345"/>
      <c r="AT99" s="346"/>
    </row>
    <row r="100" spans="1:46" ht="12.75" customHeight="1" x14ac:dyDescent="0.2">
      <c r="A100" s="274"/>
      <c r="B100" s="349"/>
      <c r="C100" s="274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197"/>
      <c r="AJ100" s="197"/>
    </row>
    <row r="101" spans="1:46" ht="12.75" customHeight="1" x14ac:dyDescent="0.2">
      <c r="A101" s="274"/>
      <c r="B101" s="349"/>
      <c r="C101" s="350"/>
      <c r="D101" s="350"/>
      <c r="E101" s="350"/>
      <c r="F101" s="350"/>
      <c r="G101" s="350"/>
      <c r="H101" s="350"/>
      <c r="I101" s="350"/>
      <c r="J101" s="350"/>
      <c r="K101" s="350"/>
      <c r="L101" s="350"/>
      <c r="M101" s="350"/>
      <c r="N101" s="350"/>
      <c r="O101" s="350"/>
      <c r="P101" s="350"/>
      <c r="Q101" s="350"/>
      <c r="R101" s="350"/>
      <c r="S101" s="350"/>
      <c r="T101" s="350"/>
      <c r="U101" s="350"/>
      <c r="V101" s="350"/>
      <c r="W101" s="350"/>
      <c r="X101" s="350"/>
      <c r="Y101" s="350"/>
      <c r="Z101" s="350"/>
      <c r="AA101" s="350"/>
      <c r="AB101" s="350"/>
      <c r="AC101" s="350"/>
      <c r="AD101" s="350"/>
      <c r="AE101" s="350"/>
      <c r="AF101" s="350"/>
      <c r="AG101" s="274"/>
      <c r="AH101" s="274"/>
      <c r="AI101" s="197"/>
      <c r="AJ101" s="197"/>
    </row>
    <row r="102" spans="1:46" ht="12.75" customHeight="1" x14ac:dyDescent="0.2">
      <c r="A102" s="351"/>
      <c r="B102" s="352"/>
      <c r="C102" s="353"/>
      <c r="D102" s="353"/>
      <c r="E102" s="353"/>
      <c r="F102" s="353"/>
      <c r="G102" s="353"/>
      <c r="H102" s="353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3"/>
      <c r="X102" s="353"/>
      <c r="Y102" s="353"/>
      <c r="Z102" s="353"/>
      <c r="AA102" s="353"/>
      <c r="AB102" s="353"/>
      <c r="AC102" s="353"/>
      <c r="AD102" s="353"/>
      <c r="AE102" s="353"/>
      <c r="AF102" s="353"/>
      <c r="AG102" s="354"/>
      <c r="AH102" s="354"/>
      <c r="AI102" s="355"/>
      <c r="AJ102" s="355"/>
    </row>
    <row r="103" spans="1:46" ht="12.75" customHeight="1" x14ac:dyDescent="0.2">
      <c r="A103" s="351"/>
      <c r="B103" s="352"/>
      <c r="C103" s="353"/>
      <c r="D103" s="353"/>
      <c r="E103" s="353"/>
      <c r="F103" s="353"/>
      <c r="G103" s="353"/>
      <c r="H103" s="353"/>
      <c r="I103" s="353"/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3"/>
      <c r="X103" s="353"/>
      <c r="Y103" s="353"/>
      <c r="Z103" s="353"/>
      <c r="AA103" s="353"/>
      <c r="AB103" s="353"/>
      <c r="AC103" s="353"/>
      <c r="AD103" s="353"/>
      <c r="AE103" s="353"/>
      <c r="AF103" s="353"/>
      <c r="AG103" s="354"/>
      <c r="AH103" s="354"/>
      <c r="AI103" s="355"/>
      <c r="AJ103" s="355"/>
    </row>
    <row r="104" spans="1:46" ht="12.75" customHeight="1" x14ac:dyDescent="0.2">
      <c r="A104" s="351"/>
      <c r="B104" s="352"/>
      <c r="C104" s="353"/>
      <c r="D104" s="353"/>
      <c r="E104" s="353"/>
      <c r="F104" s="353"/>
      <c r="G104" s="353"/>
      <c r="H104" s="353"/>
      <c r="I104" s="353"/>
      <c r="J104" s="353"/>
      <c r="K104" s="353"/>
      <c r="L104" s="353"/>
      <c r="M104" s="353"/>
      <c r="N104" s="353"/>
      <c r="O104" s="353"/>
      <c r="P104" s="353"/>
      <c r="Q104" s="353"/>
      <c r="R104" s="353"/>
      <c r="S104" s="353"/>
      <c r="T104" s="353"/>
      <c r="U104" s="353"/>
      <c r="V104" s="353"/>
      <c r="W104" s="353"/>
      <c r="X104" s="353"/>
      <c r="Y104" s="353"/>
      <c r="Z104" s="353"/>
      <c r="AA104" s="353"/>
      <c r="AB104" s="353"/>
      <c r="AC104" s="353"/>
      <c r="AD104" s="353"/>
      <c r="AE104" s="353"/>
      <c r="AF104" s="353"/>
      <c r="AG104" s="354"/>
      <c r="AH104" s="354"/>
      <c r="AI104" s="355"/>
      <c r="AJ104" s="355"/>
    </row>
    <row r="105" spans="1:46" ht="12.75" customHeight="1" x14ac:dyDescent="0.2">
      <c r="A105" s="351"/>
      <c r="B105" s="352"/>
      <c r="C105" s="353"/>
      <c r="D105" s="353"/>
      <c r="E105" s="353"/>
      <c r="F105" s="353"/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353"/>
      <c r="U105" s="353"/>
      <c r="V105" s="353"/>
      <c r="W105" s="353"/>
      <c r="X105" s="353"/>
      <c r="Y105" s="353"/>
      <c r="Z105" s="353"/>
      <c r="AA105" s="353"/>
      <c r="AB105" s="353"/>
      <c r="AC105" s="353"/>
      <c r="AD105" s="353"/>
      <c r="AE105" s="353"/>
      <c r="AF105" s="353"/>
      <c r="AG105" s="354"/>
      <c r="AH105" s="354"/>
      <c r="AI105" s="355"/>
      <c r="AJ105" s="355"/>
    </row>
    <row r="106" spans="1:46" ht="12.75" customHeight="1" x14ac:dyDescent="0.2">
      <c r="A106" s="351"/>
      <c r="B106" s="352"/>
      <c r="C106" s="353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3"/>
      <c r="Q106" s="353"/>
      <c r="R106" s="353"/>
      <c r="S106" s="353"/>
      <c r="T106" s="353"/>
      <c r="U106" s="353"/>
      <c r="V106" s="353"/>
      <c r="W106" s="353"/>
      <c r="X106" s="353"/>
      <c r="Y106" s="353"/>
      <c r="Z106" s="353"/>
      <c r="AA106" s="353"/>
      <c r="AB106" s="353"/>
      <c r="AC106" s="353"/>
      <c r="AD106" s="353"/>
      <c r="AE106" s="353"/>
      <c r="AF106" s="353"/>
      <c r="AG106" s="354"/>
      <c r="AH106" s="354"/>
      <c r="AI106" s="355"/>
      <c r="AJ106" s="355"/>
    </row>
    <row r="107" spans="1:46" ht="12.75" customHeight="1" x14ac:dyDescent="0.2">
      <c r="A107" s="351"/>
      <c r="B107" s="352"/>
      <c r="C107" s="353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353"/>
      <c r="Z107" s="353"/>
      <c r="AA107" s="353"/>
      <c r="AB107" s="353"/>
      <c r="AC107" s="353"/>
      <c r="AD107" s="353"/>
      <c r="AE107" s="353"/>
      <c r="AF107" s="353"/>
      <c r="AG107" s="354"/>
      <c r="AH107" s="354"/>
      <c r="AI107" s="355"/>
      <c r="AJ107" s="355"/>
    </row>
    <row r="108" spans="1:46" ht="12.75" customHeight="1" x14ac:dyDescent="0.2">
      <c r="A108" s="351"/>
      <c r="B108" s="352"/>
      <c r="C108" s="353"/>
      <c r="D108" s="353"/>
      <c r="E108" s="353"/>
      <c r="F108" s="353"/>
      <c r="G108" s="353"/>
      <c r="H108" s="353"/>
      <c r="I108" s="353"/>
      <c r="J108" s="353"/>
      <c r="K108" s="353"/>
      <c r="L108" s="353"/>
      <c r="M108" s="353"/>
      <c r="N108" s="353"/>
      <c r="O108" s="353"/>
      <c r="P108" s="353"/>
      <c r="Q108" s="353"/>
      <c r="R108" s="353"/>
      <c r="S108" s="353"/>
      <c r="T108" s="353"/>
      <c r="U108" s="353"/>
      <c r="V108" s="353"/>
      <c r="W108" s="353"/>
      <c r="X108" s="353"/>
      <c r="Y108" s="353"/>
      <c r="Z108" s="353"/>
      <c r="AA108" s="353"/>
      <c r="AB108" s="353"/>
      <c r="AC108" s="353"/>
      <c r="AD108" s="353"/>
      <c r="AE108" s="353"/>
      <c r="AF108" s="353"/>
      <c r="AG108" s="354"/>
      <c r="AH108" s="354"/>
      <c r="AI108" s="355"/>
      <c r="AJ108" s="355"/>
    </row>
    <row r="109" spans="1:46" ht="12.75" customHeight="1" x14ac:dyDescent="0.2">
      <c r="A109" s="351"/>
      <c r="B109" s="352"/>
      <c r="C109" s="353"/>
      <c r="D109" s="353"/>
      <c r="E109" s="353"/>
      <c r="F109" s="353"/>
      <c r="G109" s="353"/>
      <c r="H109" s="353"/>
      <c r="I109" s="353"/>
      <c r="J109" s="353"/>
      <c r="K109" s="353"/>
      <c r="L109" s="353"/>
      <c r="M109" s="353"/>
      <c r="N109" s="353"/>
      <c r="O109" s="353"/>
      <c r="P109" s="353"/>
      <c r="Q109" s="353"/>
      <c r="R109" s="353"/>
      <c r="S109" s="353"/>
      <c r="T109" s="353"/>
      <c r="U109" s="353"/>
      <c r="V109" s="353"/>
      <c r="W109" s="353"/>
      <c r="X109" s="353"/>
      <c r="Y109" s="353"/>
      <c r="Z109" s="353"/>
      <c r="AA109" s="353"/>
      <c r="AB109" s="353"/>
      <c r="AC109" s="353"/>
      <c r="AD109" s="353"/>
      <c r="AE109" s="353"/>
      <c r="AF109" s="353"/>
      <c r="AG109" s="354"/>
      <c r="AH109" s="354"/>
      <c r="AI109" s="355"/>
      <c r="AJ109" s="355"/>
    </row>
    <row r="110" spans="1:46" ht="12.75" customHeight="1" x14ac:dyDescent="0.2">
      <c r="A110" s="351"/>
      <c r="B110" s="352"/>
      <c r="C110" s="353"/>
      <c r="D110" s="353"/>
      <c r="E110" s="353"/>
      <c r="F110" s="353"/>
      <c r="G110" s="353"/>
      <c r="H110" s="353"/>
      <c r="I110" s="353"/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353"/>
      <c r="W110" s="353"/>
      <c r="X110" s="353"/>
      <c r="Y110" s="353"/>
      <c r="Z110" s="353"/>
      <c r="AA110" s="353"/>
      <c r="AB110" s="353"/>
      <c r="AC110" s="353"/>
      <c r="AD110" s="353"/>
      <c r="AE110" s="353"/>
      <c r="AF110" s="353"/>
      <c r="AG110" s="354"/>
      <c r="AH110" s="354"/>
      <c r="AI110" s="355"/>
      <c r="AJ110" s="355"/>
    </row>
    <row r="111" spans="1:46" ht="12.75" customHeight="1" x14ac:dyDescent="0.2">
      <c r="A111" s="351"/>
      <c r="B111" s="352"/>
      <c r="C111" s="353"/>
      <c r="D111" s="353"/>
      <c r="E111" s="353"/>
      <c r="F111" s="353"/>
      <c r="G111" s="353"/>
      <c r="H111" s="353"/>
      <c r="I111" s="353"/>
      <c r="J111" s="353"/>
      <c r="K111" s="353"/>
      <c r="L111" s="353"/>
      <c r="M111" s="353"/>
      <c r="N111" s="353"/>
      <c r="O111" s="353"/>
      <c r="P111" s="353"/>
      <c r="Q111" s="353"/>
      <c r="R111" s="353"/>
      <c r="S111" s="353"/>
      <c r="T111" s="353"/>
      <c r="U111" s="353"/>
      <c r="V111" s="353"/>
      <c r="W111" s="353"/>
      <c r="X111" s="353"/>
      <c r="Y111" s="353"/>
      <c r="Z111" s="353"/>
      <c r="AA111" s="353"/>
      <c r="AB111" s="353"/>
      <c r="AC111" s="353"/>
      <c r="AD111" s="353"/>
      <c r="AE111" s="353"/>
      <c r="AF111" s="353"/>
      <c r="AG111" s="354"/>
      <c r="AH111" s="354"/>
      <c r="AI111" s="355"/>
      <c r="AJ111" s="355"/>
    </row>
    <row r="112" spans="1:46" ht="12.75" customHeight="1" x14ac:dyDescent="0.2">
      <c r="A112" s="351"/>
      <c r="B112" s="352"/>
      <c r="C112" s="353"/>
      <c r="D112" s="353"/>
      <c r="E112" s="353"/>
      <c r="F112" s="353"/>
      <c r="G112" s="353"/>
      <c r="H112" s="353"/>
      <c r="I112" s="353"/>
      <c r="J112" s="353"/>
      <c r="K112" s="353"/>
      <c r="L112" s="353"/>
      <c r="M112" s="353"/>
      <c r="N112" s="353"/>
      <c r="O112" s="353"/>
      <c r="P112" s="353"/>
      <c r="Q112" s="353"/>
      <c r="R112" s="353"/>
      <c r="S112" s="353"/>
      <c r="T112" s="353"/>
      <c r="U112" s="353"/>
      <c r="V112" s="353"/>
      <c r="W112" s="353"/>
      <c r="X112" s="353"/>
      <c r="Y112" s="353"/>
      <c r="Z112" s="353"/>
      <c r="AA112" s="353"/>
      <c r="AB112" s="353"/>
      <c r="AC112" s="353"/>
      <c r="AD112" s="353"/>
      <c r="AE112" s="353"/>
      <c r="AF112" s="353"/>
      <c r="AG112" s="354"/>
      <c r="AH112" s="354"/>
      <c r="AI112" s="355"/>
      <c r="AJ112" s="355"/>
    </row>
    <row r="113" spans="1:36" ht="12.75" customHeight="1" x14ac:dyDescent="0.2">
      <c r="A113" s="351"/>
      <c r="B113" s="352"/>
      <c r="C113" s="353"/>
      <c r="D113" s="353"/>
      <c r="E113" s="353"/>
      <c r="F113" s="353"/>
      <c r="G113" s="353"/>
      <c r="H113" s="353"/>
      <c r="I113" s="353"/>
      <c r="J113" s="353"/>
      <c r="K113" s="353"/>
      <c r="L113" s="353"/>
      <c r="M113" s="353"/>
      <c r="N113" s="353"/>
      <c r="O113" s="353"/>
      <c r="P113" s="353"/>
      <c r="Q113" s="353"/>
      <c r="R113" s="353"/>
      <c r="S113" s="353"/>
      <c r="T113" s="353"/>
      <c r="U113" s="353"/>
      <c r="V113" s="353"/>
      <c r="W113" s="353"/>
      <c r="X113" s="353"/>
      <c r="Y113" s="353"/>
      <c r="Z113" s="353"/>
      <c r="AA113" s="353"/>
      <c r="AB113" s="353"/>
      <c r="AC113" s="353"/>
      <c r="AD113" s="353"/>
      <c r="AE113" s="353"/>
      <c r="AF113" s="353"/>
      <c r="AG113" s="354"/>
      <c r="AH113" s="354"/>
      <c r="AI113" s="355"/>
      <c r="AJ113" s="355"/>
    </row>
    <row r="114" spans="1:36" ht="12.75" customHeight="1" x14ac:dyDescent="0.2">
      <c r="A114" s="351"/>
      <c r="B114" s="352"/>
      <c r="C114" s="353"/>
      <c r="D114" s="353"/>
      <c r="E114" s="353"/>
      <c r="F114" s="353"/>
      <c r="G114" s="353"/>
      <c r="H114" s="353"/>
      <c r="I114" s="353"/>
      <c r="J114" s="353"/>
      <c r="K114" s="353"/>
      <c r="L114" s="353"/>
      <c r="M114" s="353"/>
      <c r="N114" s="353"/>
      <c r="O114" s="353"/>
      <c r="P114" s="353"/>
      <c r="Q114" s="353"/>
      <c r="R114" s="353"/>
      <c r="S114" s="353"/>
      <c r="T114" s="353"/>
      <c r="U114" s="353"/>
      <c r="V114" s="353"/>
      <c r="W114" s="353"/>
      <c r="X114" s="353"/>
      <c r="Y114" s="353"/>
      <c r="Z114" s="353"/>
      <c r="AA114" s="353"/>
      <c r="AB114" s="353"/>
      <c r="AC114" s="353"/>
      <c r="AD114" s="353"/>
      <c r="AE114" s="353"/>
      <c r="AF114" s="353"/>
      <c r="AG114" s="354"/>
      <c r="AH114" s="354"/>
      <c r="AI114" s="355"/>
      <c r="AJ114" s="355"/>
    </row>
    <row r="115" spans="1:36" ht="12.75" customHeight="1" x14ac:dyDescent="0.2">
      <c r="A115" s="351"/>
      <c r="B115" s="352"/>
      <c r="C115" s="353"/>
      <c r="D115" s="353"/>
      <c r="E115" s="353"/>
      <c r="F115" s="353"/>
      <c r="G115" s="353"/>
      <c r="H115" s="353"/>
      <c r="I115" s="353"/>
      <c r="J115" s="353"/>
      <c r="K115" s="353"/>
      <c r="L115" s="353"/>
      <c r="M115" s="353"/>
      <c r="N115" s="353"/>
      <c r="O115" s="353"/>
      <c r="P115" s="353"/>
      <c r="Q115" s="353"/>
      <c r="R115" s="353"/>
      <c r="S115" s="353"/>
      <c r="T115" s="353"/>
      <c r="U115" s="353"/>
      <c r="V115" s="353"/>
      <c r="W115" s="353"/>
      <c r="X115" s="353"/>
      <c r="Y115" s="353"/>
      <c r="Z115" s="353"/>
      <c r="AA115" s="353"/>
      <c r="AB115" s="353"/>
      <c r="AC115" s="353"/>
      <c r="AD115" s="353"/>
      <c r="AE115" s="353"/>
      <c r="AF115" s="353"/>
      <c r="AG115" s="354"/>
      <c r="AH115" s="354"/>
      <c r="AI115" s="355"/>
      <c r="AJ115" s="355"/>
    </row>
    <row r="116" spans="1:36" ht="12.75" customHeight="1" x14ac:dyDescent="0.2">
      <c r="A116" s="351"/>
      <c r="B116" s="352"/>
      <c r="C116" s="353"/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3"/>
      <c r="Q116" s="353"/>
      <c r="R116" s="353"/>
      <c r="S116" s="353"/>
      <c r="T116" s="353"/>
      <c r="U116" s="353"/>
      <c r="V116" s="353"/>
      <c r="W116" s="353"/>
      <c r="X116" s="353"/>
      <c r="Y116" s="353"/>
      <c r="Z116" s="353"/>
      <c r="AA116" s="353"/>
      <c r="AB116" s="353"/>
      <c r="AC116" s="353"/>
      <c r="AD116" s="353"/>
      <c r="AE116" s="353"/>
      <c r="AF116" s="353"/>
      <c r="AG116" s="354"/>
      <c r="AH116" s="354"/>
      <c r="AI116" s="355"/>
      <c r="AJ116" s="355"/>
    </row>
    <row r="117" spans="1:36" ht="12.75" customHeight="1" x14ac:dyDescent="0.2">
      <c r="A117" s="351"/>
      <c r="B117" s="352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3"/>
      <c r="X117" s="353"/>
      <c r="Y117" s="353"/>
      <c r="Z117" s="353"/>
      <c r="AA117" s="353"/>
      <c r="AB117" s="353"/>
      <c r="AC117" s="353"/>
      <c r="AD117" s="353"/>
      <c r="AE117" s="353"/>
      <c r="AF117" s="353"/>
      <c r="AG117" s="354"/>
      <c r="AH117" s="354"/>
      <c r="AI117" s="355"/>
      <c r="AJ117" s="355"/>
    </row>
    <row r="118" spans="1:36" ht="12.75" customHeight="1" x14ac:dyDescent="0.2">
      <c r="A118" s="351"/>
      <c r="B118" s="352"/>
      <c r="C118" s="353"/>
      <c r="D118" s="353"/>
      <c r="E118" s="353"/>
      <c r="F118" s="353"/>
      <c r="G118" s="353"/>
      <c r="H118" s="353"/>
      <c r="I118" s="353"/>
      <c r="J118" s="353"/>
      <c r="K118" s="353"/>
      <c r="L118" s="353"/>
      <c r="M118" s="353"/>
      <c r="N118" s="353"/>
      <c r="O118" s="353"/>
      <c r="P118" s="353"/>
      <c r="Q118" s="353"/>
      <c r="R118" s="353"/>
      <c r="S118" s="353"/>
      <c r="T118" s="353"/>
      <c r="U118" s="353"/>
      <c r="V118" s="353"/>
      <c r="W118" s="353"/>
      <c r="X118" s="353"/>
      <c r="Y118" s="353"/>
      <c r="Z118" s="353"/>
      <c r="AA118" s="353"/>
      <c r="AB118" s="353"/>
      <c r="AC118" s="353"/>
      <c r="AD118" s="353"/>
      <c r="AE118" s="353"/>
      <c r="AF118" s="353"/>
      <c r="AG118" s="354"/>
      <c r="AH118" s="354"/>
      <c r="AI118" s="355"/>
      <c r="AJ118" s="355"/>
    </row>
    <row r="119" spans="1:36" ht="12.75" customHeight="1" x14ac:dyDescent="0.2">
      <c r="A119" s="351"/>
      <c r="B119" s="356"/>
      <c r="C119" s="353"/>
      <c r="D119" s="353"/>
      <c r="E119" s="353"/>
      <c r="F119" s="353"/>
      <c r="G119" s="353"/>
      <c r="H119" s="353"/>
      <c r="I119" s="353"/>
      <c r="J119" s="353"/>
      <c r="K119" s="353"/>
      <c r="L119" s="353"/>
      <c r="M119" s="353"/>
      <c r="N119" s="353"/>
      <c r="O119" s="353"/>
      <c r="P119" s="353"/>
      <c r="Q119" s="353"/>
      <c r="R119" s="353"/>
      <c r="S119" s="353"/>
      <c r="T119" s="353"/>
      <c r="U119" s="353"/>
      <c r="V119" s="353"/>
      <c r="W119" s="353"/>
      <c r="X119" s="353"/>
      <c r="Y119" s="353"/>
      <c r="Z119" s="353"/>
      <c r="AA119" s="353"/>
      <c r="AB119" s="353"/>
      <c r="AC119" s="353"/>
      <c r="AD119" s="353"/>
      <c r="AE119" s="353"/>
      <c r="AF119" s="353"/>
      <c r="AG119" s="354"/>
      <c r="AH119" s="354"/>
      <c r="AI119" s="355"/>
      <c r="AJ119" s="355"/>
    </row>
    <row r="120" spans="1:36" ht="12.75" customHeight="1" x14ac:dyDescent="0.2">
      <c r="A120" s="351"/>
      <c r="B120" s="356"/>
      <c r="C120" s="353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3"/>
      <c r="V120" s="353"/>
      <c r="W120" s="353"/>
      <c r="X120" s="353"/>
      <c r="Y120" s="353"/>
      <c r="Z120" s="353"/>
      <c r="AA120" s="353"/>
      <c r="AB120" s="353"/>
      <c r="AC120" s="353"/>
      <c r="AD120" s="353"/>
      <c r="AE120" s="353"/>
      <c r="AF120" s="353"/>
      <c r="AG120" s="354"/>
      <c r="AH120" s="354"/>
      <c r="AI120" s="355"/>
      <c r="AJ120" s="355"/>
    </row>
    <row r="121" spans="1:36" ht="12.75" customHeight="1" x14ac:dyDescent="0.2">
      <c r="A121" s="351"/>
      <c r="B121" s="356"/>
      <c r="C121" s="353"/>
      <c r="D121" s="353"/>
      <c r="E121" s="353"/>
      <c r="F121" s="353"/>
      <c r="G121" s="353"/>
      <c r="H121" s="353"/>
      <c r="I121" s="353"/>
      <c r="J121" s="353"/>
      <c r="K121" s="353"/>
      <c r="L121" s="353"/>
      <c r="M121" s="353"/>
      <c r="N121" s="353"/>
      <c r="O121" s="353"/>
      <c r="P121" s="353"/>
      <c r="Q121" s="353"/>
      <c r="R121" s="353"/>
      <c r="S121" s="353"/>
      <c r="T121" s="353"/>
      <c r="U121" s="353"/>
      <c r="V121" s="353"/>
      <c r="W121" s="353"/>
      <c r="X121" s="353"/>
      <c r="Y121" s="353"/>
      <c r="Z121" s="353"/>
      <c r="AA121" s="353"/>
      <c r="AB121" s="353"/>
      <c r="AC121" s="353"/>
      <c r="AD121" s="353"/>
      <c r="AE121" s="353"/>
      <c r="AF121" s="353"/>
      <c r="AG121" s="354"/>
      <c r="AH121" s="354"/>
      <c r="AI121" s="355"/>
      <c r="AJ121" s="355"/>
    </row>
    <row r="122" spans="1:36" ht="12.75" customHeight="1" x14ac:dyDescent="0.2">
      <c r="A122" s="351"/>
      <c r="B122" s="356"/>
      <c r="C122" s="353"/>
      <c r="D122" s="353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3"/>
      <c r="V122" s="353"/>
      <c r="W122" s="353"/>
      <c r="X122" s="353"/>
      <c r="Y122" s="353"/>
      <c r="Z122" s="353"/>
      <c r="AA122" s="353"/>
      <c r="AB122" s="353"/>
      <c r="AC122" s="353"/>
      <c r="AD122" s="353"/>
      <c r="AE122" s="353"/>
      <c r="AF122" s="353"/>
      <c r="AG122" s="354"/>
      <c r="AH122" s="354"/>
      <c r="AI122" s="355"/>
      <c r="AJ122" s="355"/>
    </row>
    <row r="123" spans="1:36" ht="12.75" customHeight="1" x14ac:dyDescent="0.2">
      <c r="A123" s="351"/>
      <c r="B123" s="356"/>
      <c r="C123" s="353"/>
      <c r="D123" s="353"/>
      <c r="E123" s="353"/>
      <c r="F123" s="353"/>
      <c r="G123" s="353"/>
      <c r="H123" s="353"/>
      <c r="I123" s="353"/>
      <c r="J123" s="353"/>
      <c r="K123" s="353"/>
      <c r="L123" s="353"/>
      <c r="M123" s="353"/>
      <c r="N123" s="353"/>
      <c r="O123" s="353"/>
      <c r="P123" s="353"/>
      <c r="Q123" s="353"/>
      <c r="R123" s="353"/>
      <c r="S123" s="353"/>
      <c r="T123" s="353"/>
      <c r="U123" s="353"/>
      <c r="V123" s="353"/>
      <c r="W123" s="353"/>
      <c r="X123" s="353"/>
      <c r="Y123" s="353"/>
      <c r="Z123" s="353"/>
      <c r="AA123" s="353"/>
      <c r="AB123" s="353"/>
      <c r="AC123" s="353"/>
      <c r="AD123" s="353"/>
      <c r="AE123" s="353"/>
      <c r="AF123" s="353"/>
      <c r="AG123" s="354"/>
      <c r="AH123" s="354"/>
      <c r="AI123" s="355"/>
      <c r="AJ123" s="355"/>
    </row>
    <row r="124" spans="1:36" ht="12.75" customHeight="1" x14ac:dyDescent="0.2"/>
    <row r="125" spans="1:36" ht="12.75" customHeight="1" x14ac:dyDescent="0.2">
      <c r="B125" s="356"/>
      <c r="AD125" s="357"/>
      <c r="AG125" s="358"/>
      <c r="AH125" s="358"/>
    </row>
    <row r="126" spans="1:36" ht="12.75" customHeight="1" x14ac:dyDescent="0.2">
      <c r="B126" s="359"/>
      <c r="AD126" s="357"/>
      <c r="AG126" s="360"/>
      <c r="AH126" s="360"/>
    </row>
    <row r="127" spans="1:36" ht="12.75" customHeight="1" x14ac:dyDescent="0.2">
      <c r="AD127" s="357"/>
      <c r="AG127" s="358"/>
      <c r="AH127" s="358"/>
    </row>
    <row r="128" spans="1:36" ht="12.75" customHeight="1" x14ac:dyDescent="0.2"/>
    <row r="129" spans="2:34" ht="12.75" customHeight="1" x14ac:dyDescent="0.2">
      <c r="B129" s="361"/>
      <c r="W129" s="362"/>
    </row>
    <row r="130" spans="2:34" ht="12.75" customHeight="1" x14ac:dyDescent="0.2">
      <c r="B130" s="363"/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  <c r="W130" s="362"/>
      <c r="X130" s="362"/>
      <c r="Y130" s="362"/>
      <c r="Z130" s="362"/>
      <c r="AA130" s="362"/>
      <c r="AB130" s="362"/>
      <c r="AC130" s="362"/>
    </row>
    <row r="131" spans="2:34" ht="12.75" customHeight="1" x14ac:dyDescent="0.2">
      <c r="B131" s="352"/>
      <c r="C131" s="335"/>
      <c r="D131" s="335"/>
      <c r="E131" s="335"/>
      <c r="W131" s="365"/>
      <c r="X131" s="365"/>
      <c r="Y131" s="365"/>
      <c r="Z131" s="335"/>
      <c r="AA131" s="335"/>
      <c r="AB131" s="335"/>
      <c r="AC131" s="335"/>
    </row>
    <row r="132" spans="2:34" ht="12.75" customHeight="1" x14ac:dyDescent="0.2">
      <c r="B132" s="352"/>
      <c r="C132" s="335"/>
      <c r="D132" s="335"/>
      <c r="E132" s="335"/>
      <c r="Z132" s="335"/>
      <c r="AA132" s="335"/>
      <c r="AB132" s="335"/>
      <c r="AC132" s="335"/>
    </row>
    <row r="133" spans="2:34" ht="12.75" customHeight="1" x14ac:dyDescent="0.2"/>
    <row r="134" spans="2:34" ht="12.75" customHeight="1" x14ac:dyDescent="0.2">
      <c r="B134" s="361"/>
    </row>
    <row r="135" spans="2:34" ht="12.75" customHeight="1" x14ac:dyDescent="0.2">
      <c r="B135" s="366"/>
      <c r="C135" s="362"/>
      <c r="D135" s="362"/>
      <c r="E135" s="362"/>
      <c r="F135" s="367"/>
      <c r="G135" s="367"/>
      <c r="H135" s="367"/>
      <c r="I135" s="367"/>
      <c r="J135" s="367"/>
      <c r="K135" s="367"/>
      <c r="L135" s="367"/>
      <c r="M135" s="367"/>
      <c r="N135" s="367"/>
      <c r="O135" s="367"/>
      <c r="P135" s="367"/>
      <c r="Q135" s="367"/>
      <c r="R135" s="367"/>
      <c r="S135" s="362"/>
      <c r="T135" s="362"/>
      <c r="U135" s="362"/>
    </row>
    <row r="136" spans="2:34" ht="12.75" customHeight="1" x14ac:dyDescent="0.2">
      <c r="B136" s="368"/>
      <c r="C136" s="335"/>
      <c r="D136" s="335"/>
      <c r="E136" s="335"/>
      <c r="F136" s="369"/>
      <c r="G136" s="369"/>
      <c r="H136" s="369"/>
      <c r="I136" s="369"/>
      <c r="J136" s="369"/>
      <c r="K136" s="369"/>
      <c r="L136" s="369"/>
      <c r="M136" s="369"/>
      <c r="N136" s="369"/>
      <c r="O136" s="369"/>
      <c r="P136" s="369"/>
      <c r="Q136" s="369"/>
      <c r="R136" s="369"/>
      <c r="S136" s="336"/>
      <c r="T136" s="336"/>
      <c r="U136" s="336"/>
    </row>
    <row r="137" spans="2:34" ht="12.75" customHeight="1" x14ac:dyDescent="0.2">
      <c r="C137" s="335"/>
      <c r="D137" s="335"/>
      <c r="E137" s="335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65"/>
      <c r="T137" s="65"/>
      <c r="U137" s="65"/>
    </row>
    <row r="138" spans="2:34" ht="12.75" customHeight="1" x14ac:dyDescent="0.2"/>
    <row r="139" spans="2:34" ht="12.75" customHeight="1" x14ac:dyDescent="0.2"/>
    <row r="140" spans="2:34" ht="12.75" customHeight="1" x14ac:dyDescent="0.4">
      <c r="B140" s="337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</row>
    <row r="141" spans="2:34" ht="12.75" customHeight="1" x14ac:dyDescent="0.2"/>
    <row r="142" spans="2:34" ht="12.75" customHeight="1" x14ac:dyDescent="0.2"/>
    <row r="143" spans="2:34" ht="12.75" customHeight="1" x14ac:dyDescent="0.2"/>
    <row r="144" spans="2:34" ht="12.75" customHeight="1" x14ac:dyDescent="0.2"/>
    <row r="145" spans="1:36" ht="12.75" customHeight="1" x14ac:dyDescent="0.2">
      <c r="A145" s="274"/>
      <c r="B145" s="349"/>
      <c r="C145" s="274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197"/>
      <c r="AJ145" s="197"/>
    </row>
    <row r="146" spans="1:36" ht="12.75" customHeight="1" x14ac:dyDescent="0.2">
      <c r="A146" s="274"/>
      <c r="B146" s="349"/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274"/>
      <c r="AH146" s="274"/>
      <c r="AI146" s="197"/>
      <c r="AJ146" s="197"/>
    </row>
    <row r="147" spans="1:36" ht="12.75" customHeight="1" x14ac:dyDescent="0.2">
      <c r="A147" s="351"/>
      <c r="B147" s="352"/>
      <c r="C147" s="353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53"/>
      <c r="AC147" s="353"/>
      <c r="AD147" s="353"/>
      <c r="AE147" s="353"/>
      <c r="AF147" s="353"/>
      <c r="AG147" s="354"/>
      <c r="AH147" s="354"/>
      <c r="AI147" s="355"/>
      <c r="AJ147" s="355"/>
    </row>
    <row r="148" spans="1:36" ht="12.75" customHeight="1" x14ac:dyDescent="0.2">
      <c r="A148" s="351"/>
      <c r="B148" s="352"/>
      <c r="C148" s="353"/>
      <c r="D148" s="353"/>
      <c r="E148" s="353"/>
      <c r="F148" s="353"/>
      <c r="G148" s="353"/>
      <c r="H148" s="353"/>
      <c r="I148" s="353"/>
      <c r="J148" s="353"/>
      <c r="K148" s="353"/>
      <c r="L148" s="353"/>
      <c r="M148" s="353"/>
      <c r="N148" s="353"/>
      <c r="O148" s="353"/>
      <c r="P148" s="353"/>
      <c r="Q148" s="353"/>
      <c r="R148" s="353"/>
      <c r="S148" s="353"/>
      <c r="T148" s="353"/>
      <c r="U148" s="353"/>
      <c r="V148" s="353"/>
      <c r="W148" s="353"/>
      <c r="X148" s="353"/>
      <c r="Y148" s="353"/>
      <c r="Z148" s="353"/>
      <c r="AA148" s="353"/>
      <c r="AB148" s="353"/>
      <c r="AC148" s="353"/>
      <c r="AD148" s="353"/>
      <c r="AE148" s="353"/>
      <c r="AF148" s="353"/>
      <c r="AG148" s="354"/>
      <c r="AH148" s="354"/>
      <c r="AI148" s="355"/>
      <c r="AJ148" s="355"/>
    </row>
    <row r="149" spans="1:36" ht="12.75" customHeight="1" x14ac:dyDescent="0.2">
      <c r="A149" s="351"/>
      <c r="B149" s="352"/>
      <c r="C149" s="353"/>
      <c r="D149" s="353"/>
      <c r="E149" s="353"/>
      <c r="F149" s="353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3"/>
      <c r="R149" s="353"/>
      <c r="S149" s="353"/>
      <c r="T149" s="353"/>
      <c r="U149" s="353"/>
      <c r="V149" s="353"/>
      <c r="W149" s="353"/>
      <c r="X149" s="353"/>
      <c r="Y149" s="353"/>
      <c r="Z149" s="353"/>
      <c r="AA149" s="353"/>
      <c r="AB149" s="353"/>
      <c r="AC149" s="353"/>
      <c r="AD149" s="353"/>
      <c r="AE149" s="353"/>
      <c r="AF149" s="353"/>
      <c r="AG149" s="354"/>
      <c r="AH149" s="354"/>
      <c r="AI149" s="355"/>
      <c r="AJ149" s="355"/>
    </row>
    <row r="150" spans="1:36" ht="12.75" customHeight="1" x14ac:dyDescent="0.2">
      <c r="A150" s="351"/>
      <c r="B150" s="352"/>
      <c r="C150" s="353"/>
      <c r="D150" s="353"/>
      <c r="E150" s="353"/>
      <c r="F150" s="353"/>
      <c r="G150" s="353"/>
      <c r="H150" s="353"/>
      <c r="I150" s="353"/>
      <c r="J150" s="353"/>
      <c r="K150" s="353"/>
      <c r="L150" s="353"/>
      <c r="M150" s="353"/>
      <c r="N150" s="353"/>
      <c r="O150" s="353"/>
      <c r="P150" s="353"/>
      <c r="Q150" s="353"/>
      <c r="R150" s="353"/>
      <c r="S150" s="353"/>
      <c r="T150" s="353"/>
      <c r="U150" s="353"/>
      <c r="V150" s="353"/>
      <c r="W150" s="353"/>
      <c r="X150" s="353"/>
      <c r="Y150" s="353"/>
      <c r="Z150" s="353"/>
      <c r="AA150" s="353"/>
      <c r="AB150" s="353"/>
      <c r="AC150" s="353"/>
      <c r="AD150" s="353"/>
      <c r="AE150" s="353"/>
      <c r="AF150" s="353"/>
      <c r="AG150" s="354"/>
      <c r="AH150" s="354"/>
      <c r="AI150" s="355"/>
      <c r="AJ150" s="355"/>
    </row>
    <row r="151" spans="1:36" ht="12.75" customHeight="1" x14ac:dyDescent="0.2">
      <c r="A151" s="351"/>
      <c r="B151" s="352"/>
      <c r="C151" s="353"/>
      <c r="D151" s="353"/>
      <c r="E151" s="353"/>
      <c r="F151" s="353"/>
      <c r="G151" s="353"/>
      <c r="H151" s="353"/>
      <c r="I151" s="353"/>
      <c r="J151" s="353"/>
      <c r="K151" s="353"/>
      <c r="L151" s="353"/>
      <c r="M151" s="353"/>
      <c r="N151" s="353"/>
      <c r="O151" s="353"/>
      <c r="P151" s="353"/>
      <c r="Q151" s="353"/>
      <c r="R151" s="353"/>
      <c r="S151" s="353"/>
      <c r="T151" s="353"/>
      <c r="U151" s="353"/>
      <c r="V151" s="353"/>
      <c r="W151" s="353"/>
      <c r="X151" s="353"/>
      <c r="Y151" s="353"/>
      <c r="Z151" s="353"/>
      <c r="AA151" s="353"/>
      <c r="AB151" s="353"/>
      <c r="AC151" s="353"/>
      <c r="AD151" s="353"/>
      <c r="AE151" s="353"/>
      <c r="AF151" s="353"/>
      <c r="AG151" s="354"/>
      <c r="AH151" s="354"/>
      <c r="AI151" s="355"/>
      <c r="AJ151" s="355"/>
    </row>
    <row r="152" spans="1:36" ht="12.75" customHeight="1" x14ac:dyDescent="0.2">
      <c r="A152" s="351"/>
      <c r="B152" s="352"/>
      <c r="C152" s="353"/>
      <c r="D152" s="353"/>
      <c r="E152" s="353"/>
      <c r="F152" s="353"/>
      <c r="G152" s="353"/>
      <c r="H152" s="353"/>
      <c r="I152" s="353"/>
      <c r="J152" s="353"/>
      <c r="K152" s="353"/>
      <c r="L152" s="353"/>
      <c r="M152" s="353"/>
      <c r="N152" s="353"/>
      <c r="O152" s="353"/>
      <c r="P152" s="353"/>
      <c r="Q152" s="353"/>
      <c r="R152" s="353"/>
      <c r="S152" s="353"/>
      <c r="T152" s="353"/>
      <c r="U152" s="353"/>
      <c r="V152" s="353"/>
      <c r="W152" s="353"/>
      <c r="X152" s="353"/>
      <c r="Y152" s="353"/>
      <c r="Z152" s="353"/>
      <c r="AA152" s="353"/>
      <c r="AB152" s="353"/>
      <c r="AC152" s="353"/>
      <c r="AD152" s="353"/>
      <c r="AE152" s="353"/>
      <c r="AF152" s="353"/>
      <c r="AG152" s="354"/>
      <c r="AH152" s="354"/>
      <c r="AI152" s="355"/>
      <c r="AJ152" s="355"/>
    </row>
    <row r="153" spans="1:36" ht="12.75" customHeight="1" x14ac:dyDescent="0.2">
      <c r="A153" s="351"/>
      <c r="B153" s="352"/>
      <c r="C153" s="353"/>
      <c r="D153" s="353"/>
      <c r="E153" s="353"/>
      <c r="F153" s="353"/>
      <c r="G153" s="353"/>
      <c r="H153" s="353"/>
      <c r="I153" s="353"/>
      <c r="J153" s="353"/>
      <c r="K153" s="353"/>
      <c r="L153" s="353"/>
      <c r="M153" s="353"/>
      <c r="N153" s="353"/>
      <c r="O153" s="353"/>
      <c r="P153" s="353"/>
      <c r="Q153" s="353"/>
      <c r="R153" s="353"/>
      <c r="S153" s="353"/>
      <c r="T153" s="353"/>
      <c r="U153" s="353"/>
      <c r="V153" s="353"/>
      <c r="W153" s="353"/>
      <c r="X153" s="353"/>
      <c r="Y153" s="353"/>
      <c r="Z153" s="353"/>
      <c r="AA153" s="353"/>
      <c r="AB153" s="353"/>
      <c r="AC153" s="353"/>
      <c r="AD153" s="353"/>
      <c r="AE153" s="353"/>
      <c r="AF153" s="353"/>
      <c r="AG153" s="354"/>
      <c r="AH153" s="354"/>
      <c r="AI153" s="355"/>
      <c r="AJ153" s="355"/>
    </row>
    <row r="154" spans="1:36" ht="12.75" customHeight="1" x14ac:dyDescent="0.2">
      <c r="A154" s="351"/>
      <c r="B154" s="352"/>
      <c r="C154" s="353"/>
      <c r="D154" s="353"/>
      <c r="E154" s="353"/>
      <c r="F154" s="353"/>
      <c r="G154" s="353"/>
      <c r="H154" s="353"/>
      <c r="I154" s="353"/>
      <c r="J154" s="353"/>
      <c r="K154" s="353"/>
      <c r="L154" s="353"/>
      <c r="M154" s="353"/>
      <c r="N154" s="353"/>
      <c r="O154" s="353"/>
      <c r="P154" s="353"/>
      <c r="Q154" s="353"/>
      <c r="R154" s="353"/>
      <c r="S154" s="353"/>
      <c r="T154" s="353"/>
      <c r="U154" s="353"/>
      <c r="V154" s="353"/>
      <c r="W154" s="353"/>
      <c r="X154" s="353"/>
      <c r="Y154" s="353"/>
      <c r="Z154" s="353"/>
      <c r="AA154" s="353"/>
      <c r="AB154" s="353"/>
      <c r="AC154" s="353"/>
      <c r="AD154" s="353"/>
      <c r="AE154" s="353"/>
      <c r="AF154" s="353"/>
      <c r="AG154" s="354"/>
      <c r="AH154" s="354"/>
      <c r="AI154" s="355"/>
      <c r="AJ154" s="355"/>
    </row>
    <row r="155" spans="1:36" ht="12.75" customHeight="1" x14ac:dyDescent="0.2">
      <c r="A155" s="351"/>
      <c r="B155" s="352"/>
      <c r="C155" s="353"/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4"/>
      <c r="AH155" s="354"/>
      <c r="AI155" s="355"/>
      <c r="AJ155" s="355"/>
    </row>
    <row r="156" spans="1:36" ht="12.75" customHeight="1" x14ac:dyDescent="0.2">
      <c r="A156" s="351"/>
      <c r="B156" s="352"/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4"/>
      <c r="AH156" s="354"/>
      <c r="AI156" s="355"/>
      <c r="AJ156" s="355"/>
    </row>
    <row r="157" spans="1:36" ht="12.75" customHeight="1" x14ac:dyDescent="0.2">
      <c r="A157" s="351"/>
      <c r="B157" s="352"/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  <c r="AF157" s="353"/>
      <c r="AG157" s="354"/>
      <c r="AH157" s="354"/>
      <c r="AI157" s="355"/>
      <c r="AJ157" s="355"/>
    </row>
    <row r="158" spans="1:36" ht="12.75" customHeight="1" x14ac:dyDescent="0.2">
      <c r="A158" s="351"/>
      <c r="B158" s="352"/>
      <c r="C158" s="353"/>
      <c r="D158" s="353"/>
      <c r="E158" s="353"/>
      <c r="F158" s="353"/>
      <c r="G158" s="353"/>
      <c r="H158" s="353"/>
      <c r="I158" s="353"/>
      <c r="J158" s="353"/>
      <c r="K158" s="353"/>
      <c r="L158" s="353"/>
      <c r="M158" s="353"/>
      <c r="N158" s="353"/>
      <c r="O158" s="353"/>
      <c r="P158" s="353"/>
      <c r="Q158" s="353"/>
      <c r="R158" s="353"/>
      <c r="S158" s="353"/>
      <c r="T158" s="353"/>
      <c r="U158" s="353"/>
      <c r="V158" s="353"/>
      <c r="W158" s="353"/>
      <c r="X158" s="353"/>
      <c r="Y158" s="353"/>
      <c r="Z158" s="353"/>
      <c r="AA158" s="353"/>
      <c r="AB158" s="353"/>
      <c r="AC158" s="353"/>
      <c r="AD158" s="353"/>
      <c r="AE158" s="353"/>
      <c r="AF158" s="353"/>
      <c r="AG158" s="354"/>
      <c r="AH158" s="354"/>
      <c r="AI158" s="355"/>
      <c r="AJ158" s="355"/>
    </row>
    <row r="159" spans="1:36" ht="12.75" customHeight="1" x14ac:dyDescent="0.2">
      <c r="A159" s="351"/>
      <c r="B159" s="352"/>
      <c r="C159" s="353"/>
      <c r="D159" s="353"/>
      <c r="E159" s="353"/>
      <c r="F159" s="353"/>
      <c r="G159" s="353"/>
      <c r="H159" s="353"/>
      <c r="I159" s="353"/>
      <c r="J159" s="353"/>
      <c r="K159" s="353"/>
      <c r="L159" s="353"/>
      <c r="M159" s="353"/>
      <c r="N159" s="353"/>
      <c r="O159" s="353"/>
      <c r="P159" s="353"/>
      <c r="Q159" s="353"/>
      <c r="R159" s="353"/>
      <c r="S159" s="353"/>
      <c r="T159" s="353"/>
      <c r="U159" s="353"/>
      <c r="V159" s="353"/>
      <c r="W159" s="353"/>
      <c r="X159" s="353"/>
      <c r="Y159" s="353"/>
      <c r="Z159" s="353"/>
      <c r="AA159" s="353"/>
      <c r="AB159" s="353"/>
      <c r="AC159" s="353"/>
      <c r="AD159" s="353"/>
      <c r="AE159" s="353"/>
      <c r="AF159" s="353"/>
      <c r="AG159" s="354"/>
      <c r="AH159" s="354"/>
      <c r="AI159" s="355"/>
      <c r="AJ159" s="355"/>
    </row>
    <row r="160" spans="1:36" ht="12.75" customHeight="1" x14ac:dyDescent="0.2">
      <c r="A160" s="351"/>
      <c r="B160" s="352"/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353"/>
      <c r="P160" s="353"/>
      <c r="Q160" s="353"/>
      <c r="R160" s="353"/>
      <c r="S160" s="353"/>
      <c r="T160" s="353"/>
      <c r="U160" s="353"/>
      <c r="V160" s="353"/>
      <c r="W160" s="353"/>
      <c r="X160" s="353"/>
      <c r="Y160" s="353"/>
      <c r="Z160" s="353"/>
      <c r="AA160" s="353"/>
      <c r="AB160" s="353"/>
      <c r="AC160" s="353"/>
      <c r="AD160" s="353"/>
      <c r="AE160" s="353"/>
      <c r="AF160" s="353"/>
      <c r="AG160" s="354"/>
      <c r="AH160" s="354"/>
      <c r="AI160" s="355"/>
      <c r="AJ160" s="355"/>
    </row>
    <row r="161" spans="1:36" ht="12.75" customHeight="1" x14ac:dyDescent="0.2">
      <c r="A161" s="351"/>
      <c r="B161" s="352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  <c r="M161" s="353"/>
      <c r="N161" s="353"/>
      <c r="O161" s="353"/>
      <c r="P161" s="353"/>
      <c r="Q161" s="353"/>
      <c r="R161" s="353"/>
      <c r="S161" s="353"/>
      <c r="T161" s="353"/>
      <c r="U161" s="353"/>
      <c r="V161" s="353"/>
      <c r="W161" s="353"/>
      <c r="X161" s="353"/>
      <c r="Y161" s="353"/>
      <c r="Z161" s="353"/>
      <c r="AA161" s="353"/>
      <c r="AB161" s="353"/>
      <c r="AC161" s="353"/>
      <c r="AD161" s="353"/>
      <c r="AE161" s="353"/>
      <c r="AF161" s="353"/>
      <c r="AG161" s="354"/>
      <c r="AH161" s="354"/>
      <c r="AI161" s="355"/>
      <c r="AJ161" s="355"/>
    </row>
    <row r="162" spans="1:36" ht="12.75" customHeight="1" x14ac:dyDescent="0.2">
      <c r="A162" s="351"/>
      <c r="B162" s="352"/>
      <c r="C162" s="353"/>
      <c r="D162" s="353"/>
      <c r="E162" s="353"/>
      <c r="F162" s="353"/>
      <c r="G162" s="353"/>
      <c r="H162" s="353"/>
      <c r="I162" s="353"/>
      <c r="J162" s="353"/>
      <c r="K162" s="353"/>
      <c r="L162" s="353"/>
      <c r="M162" s="353"/>
      <c r="N162" s="353"/>
      <c r="O162" s="353"/>
      <c r="P162" s="353"/>
      <c r="Q162" s="353"/>
      <c r="R162" s="353"/>
      <c r="S162" s="353"/>
      <c r="T162" s="353"/>
      <c r="U162" s="353"/>
      <c r="V162" s="353"/>
      <c r="W162" s="353"/>
      <c r="X162" s="353"/>
      <c r="Y162" s="353"/>
      <c r="Z162" s="353"/>
      <c r="AA162" s="353"/>
      <c r="AB162" s="353"/>
      <c r="AC162" s="353"/>
      <c r="AD162" s="353"/>
      <c r="AE162" s="353"/>
      <c r="AF162" s="353"/>
      <c r="AG162" s="354"/>
      <c r="AH162" s="354"/>
      <c r="AI162" s="355"/>
      <c r="AJ162" s="355"/>
    </row>
    <row r="163" spans="1:36" ht="12.75" customHeight="1" x14ac:dyDescent="0.2">
      <c r="A163" s="351"/>
      <c r="B163" s="352"/>
      <c r="C163" s="353"/>
      <c r="D163" s="353"/>
      <c r="E163" s="353"/>
      <c r="F163" s="353"/>
      <c r="G163" s="353"/>
      <c r="H163" s="353"/>
      <c r="I163" s="353"/>
      <c r="J163" s="353"/>
      <c r="K163" s="353"/>
      <c r="L163" s="353"/>
      <c r="M163" s="353"/>
      <c r="N163" s="353"/>
      <c r="O163" s="353"/>
      <c r="P163" s="353"/>
      <c r="Q163" s="353"/>
      <c r="R163" s="353"/>
      <c r="S163" s="353"/>
      <c r="T163" s="353"/>
      <c r="U163" s="353"/>
      <c r="V163" s="353"/>
      <c r="W163" s="353"/>
      <c r="X163" s="353"/>
      <c r="Y163" s="353"/>
      <c r="Z163" s="353"/>
      <c r="AA163" s="353"/>
      <c r="AB163" s="353"/>
      <c r="AC163" s="353"/>
      <c r="AD163" s="353"/>
      <c r="AE163" s="353"/>
      <c r="AF163" s="353"/>
      <c r="AG163" s="354"/>
      <c r="AH163" s="354"/>
      <c r="AI163" s="355"/>
      <c r="AJ163" s="355"/>
    </row>
    <row r="164" spans="1:36" ht="12.75" customHeight="1" x14ac:dyDescent="0.2">
      <c r="A164" s="351"/>
      <c r="B164" s="356"/>
      <c r="C164" s="353"/>
      <c r="D164" s="353"/>
      <c r="E164" s="353"/>
      <c r="F164" s="353"/>
      <c r="G164" s="353"/>
      <c r="H164" s="353"/>
      <c r="I164" s="353"/>
      <c r="J164" s="353"/>
      <c r="K164" s="353"/>
      <c r="L164" s="353"/>
      <c r="M164" s="353"/>
      <c r="N164" s="353"/>
      <c r="O164" s="353"/>
      <c r="P164" s="353"/>
      <c r="Q164" s="353"/>
      <c r="R164" s="353"/>
      <c r="S164" s="353"/>
      <c r="T164" s="353"/>
      <c r="U164" s="353"/>
      <c r="V164" s="353"/>
      <c r="W164" s="353"/>
      <c r="X164" s="353"/>
      <c r="Y164" s="353"/>
      <c r="Z164" s="353"/>
      <c r="AA164" s="353"/>
      <c r="AB164" s="353"/>
      <c r="AC164" s="353"/>
      <c r="AD164" s="353"/>
      <c r="AE164" s="353"/>
      <c r="AF164" s="353"/>
      <c r="AG164" s="354"/>
      <c r="AH164" s="354"/>
      <c r="AI164" s="355"/>
      <c r="AJ164" s="355"/>
    </row>
    <row r="165" spans="1:36" ht="12.75" customHeight="1" x14ac:dyDescent="0.2">
      <c r="A165" s="351"/>
      <c r="B165" s="356"/>
      <c r="C165" s="353"/>
      <c r="D165" s="353"/>
      <c r="E165" s="353"/>
      <c r="F165" s="353"/>
      <c r="G165" s="353"/>
      <c r="H165" s="353"/>
      <c r="I165" s="353"/>
      <c r="J165" s="353"/>
      <c r="K165" s="353"/>
      <c r="L165" s="353"/>
      <c r="M165" s="353"/>
      <c r="N165" s="353"/>
      <c r="O165" s="353"/>
      <c r="P165" s="353"/>
      <c r="Q165" s="353"/>
      <c r="R165" s="353"/>
      <c r="S165" s="353"/>
      <c r="T165" s="353"/>
      <c r="U165" s="353"/>
      <c r="V165" s="353"/>
      <c r="W165" s="353"/>
      <c r="X165" s="353"/>
      <c r="Y165" s="353"/>
      <c r="Z165" s="353"/>
      <c r="AA165" s="353"/>
      <c r="AB165" s="353"/>
      <c r="AC165" s="353"/>
      <c r="AD165" s="353"/>
      <c r="AE165" s="353"/>
      <c r="AF165" s="353"/>
      <c r="AG165" s="354"/>
      <c r="AH165" s="354"/>
      <c r="AI165" s="355"/>
      <c r="AJ165" s="355"/>
    </row>
    <row r="166" spans="1:36" ht="12.75" customHeight="1" x14ac:dyDescent="0.2">
      <c r="A166" s="351"/>
      <c r="B166" s="356"/>
      <c r="C166" s="353"/>
      <c r="D166" s="353"/>
      <c r="E166" s="353"/>
      <c r="F166" s="353"/>
      <c r="G166" s="353"/>
      <c r="H166" s="353"/>
      <c r="I166" s="353"/>
      <c r="J166" s="353"/>
      <c r="K166" s="353"/>
      <c r="L166" s="353"/>
      <c r="M166" s="353"/>
      <c r="N166" s="353"/>
      <c r="O166" s="353"/>
      <c r="P166" s="353"/>
      <c r="Q166" s="353"/>
      <c r="R166" s="353"/>
      <c r="S166" s="353"/>
      <c r="T166" s="353"/>
      <c r="U166" s="353"/>
      <c r="V166" s="353"/>
      <c r="W166" s="353"/>
      <c r="X166" s="353"/>
      <c r="Y166" s="353"/>
      <c r="Z166" s="353"/>
      <c r="AA166" s="353"/>
      <c r="AB166" s="353"/>
      <c r="AC166" s="353"/>
      <c r="AD166" s="353"/>
      <c r="AE166" s="353"/>
      <c r="AF166" s="353"/>
      <c r="AG166" s="354"/>
      <c r="AH166" s="354"/>
      <c r="AI166" s="355"/>
      <c r="AJ166" s="355"/>
    </row>
    <row r="167" spans="1:36" ht="12.75" customHeight="1" x14ac:dyDescent="0.2">
      <c r="A167" s="351"/>
      <c r="B167" s="356"/>
      <c r="C167" s="353"/>
      <c r="D167" s="353"/>
      <c r="E167" s="353"/>
      <c r="F167" s="353"/>
      <c r="G167" s="353"/>
      <c r="H167" s="353"/>
      <c r="I167" s="353"/>
      <c r="J167" s="353"/>
      <c r="K167" s="353"/>
      <c r="L167" s="353"/>
      <c r="M167" s="353"/>
      <c r="N167" s="353"/>
      <c r="O167" s="353"/>
      <c r="P167" s="353"/>
      <c r="Q167" s="353"/>
      <c r="R167" s="353"/>
      <c r="S167" s="353"/>
      <c r="T167" s="353"/>
      <c r="U167" s="353"/>
      <c r="V167" s="353"/>
      <c r="W167" s="353"/>
      <c r="X167" s="353"/>
      <c r="Y167" s="353"/>
      <c r="Z167" s="353"/>
      <c r="AA167" s="353"/>
      <c r="AB167" s="353"/>
      <c r="AC167" s="353"/>
      <c r="AD167" s="353"/>
      <c r="AE167" s="353"/>
      <c r="AF167" s="353"/>
      <c r="AG167" s="354"/>
      <c r="AH167" s="354"/>
      <c r="AI167" s="355"/>
      <c r="AJ167" s="355"/>
    </row>
    <row r="168" spans="1:36" ht="12.75" customHeight="1" x14ac:dyDescent="0.2">
      <c r="A168" s="351"/>
      <c r="B168" s="356"/>
      <c r="C168" s="353"/>
      <c r="D168" s="353"/>
      <c r="E168" s="353"/>
      <c r="F168" s="353"/>
      <c r="G168" s="353"/>
      <c r="H168" s="353"/>
      <c r="I168" s="353"/>
      <c r="J168" s="353"/>
      <c r="K168" s="353"/>
      <c r="L168" s="353"/>
      <c r="M168" s="353"/>
      <c r="N168" s="353"/>
      <c r="O168" s="353"/>
      <c r="P168" s="353"/>
      <c r="Q168" s="353"/>
      <c r="R168" s="353"/>
      <c r="S168" s="353"/>
      <c r="T168" s="353"/>
      <c r="U168" s="353"/>
      <c r="V168" s="353"/>
      <c r="W168" s="353"/>
      <c r="X168" s="353"/>
      <c r="Y168" s="353"/>
      <c r="Z168" s="353"/>
      <c r="AA168" s="353"/>
      <c r="AB168" s="353"/>
      <c r="AC168" s="353"/>
      <c r="AD168" s="353"/>
      <c r="AE168" s="353"/>
      <c r="AF168" s="353"/>
      <c r="AG168" s="354"/>
      <c r="AH168" s="354"/>
      <c r="AI168" s="355"/>
      <c r="AJ168" s="355"/>
    </row>
    <row r="169" spans="1:36" ht="12.75" customHeight="1" x14ac:dyDescent="0.2"/>
    <row r="170" spans="1:36" ht="12.75" customHeight="1" x14ac:dyDescent="0.2">
      <c r="B170" s="356"/>
      <c r="AD170" s="357"/>
      <c r="AG170" s="358"/>
      <c r="AH170" s="358"/>
    </row>
    <row r="171" spans="1:36" ht="12.75" customHeight="1" x14ac:dyDescent="0.2">
      <c r="B171" s="359"/>
      <c r="AD171" s="357"/>
      <c r="AG171" s="360"/>
      <c r="AH171" s="360"/>
    </row>
    <row r="172" spans="1:36" ht="12.75" customHeight="1" x14ac:dyDescent="0.2">
      <c r="AD172" s="357"/>
      <c r="AG172" s="358"/>
      <c r="AH172" s="358"/>
    </row>
    <row r="173" spans="1:36" ht="12.75" customHeight="1" x14ac:dyDescent="0.2"/>
    <row r="174" spans="1:36" ht="12.75" customHeight="1" x14ac:dyDescent="0.2">
      <c r="B174" s="361"/>
      <c r="W174" s="362"/>
    </row>
    <row r="175" spans="1:36" ht="12.75" customHeight="1" x14ac:dyDescent="0.2">
      <c r="B175" s="363"/>
      <c r="C175" s="364"/>
      <c r="D175" s="364"/>
      <c r="E175" s="364"/>
      <c r="F175" s="364"/>
      <c r="G175" s="364"/>
      <c r="H175" s="364"/>
      <c r="I175" s="364"/>
      <c r="J175" s="364"/>
      <c r="K175" s="364"/>
      <c r="L175" s="364"/>
      <c r="M175" s="364"/>
      <c r="N175" s="364"/>
      <c r="O175" s="364"/>
      <c r="P175" s="364"/>
      <c r="Q175" s="364"/>
      <c r="R175" s="364"/>
      <c r="S175" s="364"/>
      <c r="T175" s="364"/>
      <c r="U175" s="364"/>
      <c r="W175" s="362"/>
      <c r="X175" s="362"/>
      <c r="Y175" s="362"/>
      <c r="Z175" s="362"/>
      <c r="AA175" s="362"/>
      <c r="AB175" s="362"/>
      <c r="AC175" s="362"/>
    </row>
    <row r="176" spans="1:36" ht="12.75" customHeight="1" x14ac:dyDescent="0.2">
      <c r="B176" s="352"/>
      <c r="C176" s="335"/>
      <c r="D176" s="335"/>
      <c r="E176" s="335"/>
      <c r="W176" s="365"/>
      <c r="X176" s="365"/>
      <c r="Y176" s="365"/>
      <c r="Z176" s="335"/>
      <c r="AA176" s="335"/>
      <c r="AB176" s="335"/>
      <c r="AC176" s="335"/>
    </row>
    <row r="177" spans="1:36" ht="12.75" customHeight="1" x14ac:dyDescent="0.2">
      <c r="B177" s="352"/>
      <c r="C177" s="335"/>
      <c r="D177" s="335"/>
      <c r="E177" s="335"/>
      <c r="Z177" s="335"/>
      <c r="AA177" s="335"/>
      <c r="AB177" s="335"/>
      <c r="AC177" s="335"/>
    </row>
    <row r="178" spans="1:36" ht="12.75" customHeight="1" x14ac:dyDescent="0.2"/>
    <row r="179" spans="1:36" ht="12.75" customHeight="1" x14ac:dyDescent="0.2">
      <c r="B179" s="361"/>
    </row>
    <row r="180" spans="1:36" ht="12.75" customHeight="1" x14ac:dyDescent="0.2">
      <c r="B180" s="366"/>
      <c r="C180" s="362"/>
      <c r="D180" s="362"/>
      <c r="E180" s="362"/>
      <c r="F180" s="367"/>
      <c r="G180" s="367"/>
      <c r="H180" s="367"/>
      <c r="I180" s="367"/>
      <c r="J180" s="367"/>
      <c r="K180" s="367"/>
      <c r="L180" s="367"/>
      <c r="M180" s="367"/>
      <c r="N180" s="367"/>
      <c r="O180" s="367"/>
      <c r="P180" s="367"/>
      <c r="Q180" s="367"/>
      <c r="R180" s="367"/>
      <c r="S180" s="362"/>
      <c r="T180" s="362"/>
      <c r="U180" s="362"/>
    </row>
    <row r="181" spans="1:36" ht="12.75" customHeight="1" x14ac:dyDescent="0.2">
      <c r="B181" s="368"/>
      <c r="C181" s="335"/>
      <c r="D181" s="335"/>
      <c r="E181" s="335"/>
      <c r="F181" s="369"/>
      <c r="G181" s="369"/>
      <c r="H181" s="369"/>
      <c r="I181" s="369"/>
      <c r="J181" s="369"/>
      <c r="K181" s="369"/>
      <c r="L181" s="369"/>
      <c r="M181" s="369"/>
      <c r="N181" s="369"/>
      <c r="O181" s="369"/>
      <c r="P181" s="369"/>
      <c r="Q181" s="369"/>
      <c r="R181" s="369"/>
      <c r="S181" s="336"/>
      <c r="T181" s="336"/>
      <c r="U181" s="336"/>
    </row>
    <row r="182" spans="1:36" ht="12.75" customHeight="1" x14ac:dyDescent="0.2">
      <c r="C182" s="335"/>
      <c r="D182" s="335"/>
      <c r="E182" s="335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336"/>
      <c r="S182" s="65"/>
      <c r="T182" s="65"/>
      <c r="U182" s="65"/>
    </row>
    <row r="183" spans="1:36" ht="12.75" customHeight="1" x14ac:dyDescent="0.2"/>
    <row r="184" spans="1:36" ht="12.75" customHeight="1" x14ac:dyDescent="0.2"/>
    <row r="185" spans="1:36" ht="12.75" customHeight="1" x14ac:dyDescent="0.4">
      <c r="B185" s="337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</row>
    <row r="186" spans="1:36" ht="12.75" customHeight="1" x14ac:dyDescent="0.2"/>
    <row r="187" spans="1:36" ht="12.75" customHeight="1" x14ac:dyDescent="0.2"/>
    <row r="188" spans="1:36" ht="12.75" customHeight="1" x14ac:dyDescent="0.2"/>
    <row r="189" spans="1:36" ht="12.75" customHeight="1" x14ac:dyDescent="0.2"/>
    <row r="190" spans="1:36" ht="12.75" customHeight="1" x14ac:dyDescent="0.2">
      <c r="A190" s="274"/>
      <c r="B190" s="349"/>
      <c r="C190" s="274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  <c r="AE190" s="274"/>
      <c r="AF190" s="274"/>
      <c r="AG190" s="274"/>
      <c r="AH190" s="274"/>
      <c r="AI190" s="197"/>
      <c r="AJ190" s="197"/>
    </row>
    <row r="191" spans="1:36" ht="12.75" customHeight="1" x14ac:dyDescent="0.2">
      <c r="A191" s="274"/>
      <c r="B191" s="349"/>
      <c r="C191" s="350"/>
      <c r="D191" s="350"/>
      <c r="E191" s="350"/>
      <c r="F191" s="350"/>
      <c r="G191" s="350"/>
      <c r="H191" s="350"/>
      <c r="I191" s="350"/>
      <c r="J191" s="350"/>
      <c r="K191" s="350"/>
      <c r="L191" s="350"/>
      <c r="M191" s="350"/>
      <c r="N191" s="350"/>
      <c r="O191" s="350"/>
      <c r="P191" s="350"/>
      <c r="Q191" s="350"/>
      <c r="R191" s="350"/>
      <c r="S191" s="350"/>
      <c r="T191" s="350"/>
      <c r="U191" s="350"/>
      <c r="V191" s="350"/>
      <c r="W191" s="350"/>
      <c r="X191" s="350"/>
      <c r="Y191" s="350"/>
      <c r="Z191" s="350"/>
      <c r="AA191" s="350"/>
      <c r="AB191" s="350"/>
      <c r="AC191" s="350"/>
      <c r="AD191" s="350"/>
      <c r="AE191" s="350"/>
      <c r="AF191" s="350"/>
      <c r="AG191" s="274"/>
      <c r="AH191" s="274"/>
      <c r="AI191" s="197"/>
      <c r="AJ191" s="197"/>
    </row>
    <row r="192" spans="1:36" ht="12.75" customHeight="1" x14ac:dyDescent="0.2">
      <c r="A192" s="351"/>
      <c r="B192" s="352"/>
      <c r="C192" s="353"/>
      <c r="D192" s="353"/>
      <c r="E192" s="353"/>
      <c r="F192" s="353"/>
      <c r="G192" s="353"/>
      <c r="H192" s="353"/>
      <c r="I192" s="353"/>
      <c r="J192" s="353"/>
      <c r="K192" s="353"/>
      <c r="L192" s="353"/>
      <c r="M192" s="353"/>
      <c r="N192" s="353"/>
      <c r="O192" s="353"/>
      <c r="P192" s="353"/>
      <c r="Q192" s="353"/>
      <c r="R192" s="353"/>
      <c r="S192" s="353"/>
      <c r="T192" s="353"/>
      <c r="U192" s="353"/>
      <c r="V192" s="353"/>
      <c r="W192" s="353"/>
      <c r="X192" s="353"/>
      <c r="Y192" s="353"/>
      <c r="Z192" s="353"/>
      <c r="AA192" s="353"/>
      <c r="AB192" s="353"/>
      <c r="AC192" s="353"/>
      <c r="AD192" s="353"/>
      <c r="AE192" s="353"/>
      <c r="AF192" s="353"/>
      <c r="AG192" s="354"/>
      <c r="AH192" s="354"/>
      <c r="AI192" s="355"/>
      <c r="AJ192" s="355"/>
    </row>
    <row r="193" spans="1:36" ht="12.75" customHeight="1" x14ac:dyDescent="0.2">
      <c r="A193" s="351"/>
      <c r="B193" s="352"/>
      <c r="C193" s="353"/>
      <c r="D193" s="353"/>
      <c r="E193" s="353"/>
      <c r="F193" s="353"/>
      <c r="G193" s="353"/>
      <c r="H193" s="353"/>
      <c r="I193" s="353"/>
      <c r="J193" s="353"/>
      <c r="K193" s="353"/>
      <c r="L193" s="353"/>
      <c r="M193" s="353"/>
      <c r="N193" s="353"/>
      <c r="O193" s="353"/>
      <c r="P193" s="353"/>
      <c r="Q193" s="353"/>
      <c r="R193" s="353"/>
      <c r="S193" s="353"/>
      <c r="T193" s="353"/>
      <c r="U193" s="353"/>
      <c r="V193" s="353"/>
      <c r="W193" s="353"/>
      <c r="X193" s="353"/>
      <c r="Y193" s="353"/>
      <c r="Z193" s="353"/>
      <c r="AA193" s="353"/>
      <c r="AB193" s="353"/>
      <c r="AC193" s="353"/>
      <c r="AD193" s="353"/>
      <c r="AE193" s="353"/>
      <c r="AF193" s="353"/>
      <c r="AG193" s="354"/>
      <c r="AH193" s="354"/>
      <c r="AI193" s="355"/>
      <c r="AJ193" s="355"/>
    </row>
    <row r="194" spans="1:36" ht="12.75" customHeight="1" x14ac:dyDescent="0.2">
      <c r="A194" s="351"/>
      <c r="B194" s="352"/>
      <c r="C194" s="353"/>
      <c r="D194" s="353"/>
      <c r="E194" s="353"/>
      <c r="F194" s="353"/>
      <c r="G194" s="353"/>
      <c r="H194" s="353"/>
      <c r="I194" s="353"/>
      <c r="J194" s="353"/>
      <c r="K194" s="353"/>
      <c r="L194" s="353"/>
      <c r="M194" s="353"/>
      <c r="N194" s="353"/>
      <c r="O194" s="353"/>
      <c r="P194" s="353"/>
      <c r="Q194" s="353"/>
      <c r="R194" s="353"/>
      <c r="S194" s="353"/>
      <c r="T194" s="353"/>
      <c r="U194" s="353"/>
      <c r="V194" s="353"/>
      <c r="W194" s="353"/>
      <c r="X194" s="353"/>
      <c r="Y194" s="353"/>
      <c r="Z194" s="353"/>
      <c r="AA194" s="353"/>
      <c r="AB194" s="353"/>
      <c r="AC194" s="353"/>
      <c r="AD194" s="353"/>
      <c r="AE194" s="353"/>
      <c r="AF194" s="353"/>
      <c r="AG194" s="354"/>
      <c r="AH194" s="354"/>
      <c r="AI194" s="355"/>
      <c r="AJ194" s="355"/>
    </row>
    <row r="195" spans="1:36" ht="12.75" customHeight="1" x14ac:dyDescent="0.2">
      <c r="A195" s="351"/>
      <c r="B195" s="352"/>
      <c r="C195" s="353"/>
      <c r="D195" s="353"/>
      <c r="E195" s="353"/>
      <c r="F195" s="353"/>
      <c r="G195" s="353"/>
      <c r="H195" s="353"/>
      <c r="I195" s="353"/>
      <c r="J195" s="353"/>
      <c r="K195" s="353"/>
      <c r="L195" s="353"/>
      <c r="M195" s="353"/>
      <c r="N195" s="353"/>
      <c r="O195" s="353"/>
      <c r="P195" s="353"/>
      <c r="Q195" s="353"/>
      <c r="R195" s="353"/>
      <c r="S195" s="353"/>
      <c r="T195" s="353"/>
      <c r="U195" s="353"/>
      <c r="V195" s="353"/>
      <c r="W195" s="353"/>
      <c r="X195" s="353"/>
      <c r="Y195" s="353"/>
      <c r="Z195" s="353"/>
      <c r="AA195" s="353"/>
      <c r="AB195" s="353"/>
      <c r="AC195" s="353"/>
      <c r="AD195" s="353"/>
      <c r="AE195" s="353"/>
      <c r="AF195" s="353"/>
      <c r="AG195" s="354"/>
      <c r="AH195" s="354"/>
      <c r="AI195" s="355"/>
      <c r="AJ195" s="355"/>
    </row>
    <row r="196" spans="1:36" ht="12.75" customHeight="1" x14ac:dyDescent="0.2">
      <c r="A196" s="351"/>
      <c r="B196" s="352"/>
      <c r="C196" s="353"/>
      <c r="D196" s="353"/>
      <c r="E196" s="353"/>
      <c r="F196" s="353"/>
      <c r="G196" s="353"/>
      <c r="H196" s="353"/>
      <c r="I196" s="353"/>
      <c r="J196" s="353"/>
      <c r="K196" s="353"/>
      <c r="L196" s="353"/>
      <c r="M196" s="353"/>
      <c r="N196" s="353"/>
      <c r="O196" s="353"/>
      <c r="P196" s="353"/>
      <c r="Q196" s="353"/>
      <c r="R196" s="353"/>
      <c r="S196" s="353"/>
      <c r="T196" s="353"/>
      <c r="U196" s="353"/>
      <c r="V196" s="353"/>
      <c r="W196" s="353"/>
      <c r="X196" s="353"/>
      <c r="Y196" s="353"/>
      <c r="Z196" s="353"/>
      <c r="AA196" s="353"/>
      <c r="AB196" s="353"/>
      <c r="AC196" s="353"/>
      <c r="AD196" s="353"/>
      <c r="AE196" s="353"/>
      <c r="AF196" s="353"/>
      <c r="AG196" s="354"/>
      <c r="AH196" s="354"/>
      <c r="AI196" s="355"/>
      <c r="AJ196" s="355"/>
    </row>
    <row r="197" spans="1:36" ht="12.75" customHeight="1" x14ac:dyDescent="0.2">
      <c r="A197" s="351"/>
      <c r="B197" s="352"/>
      <c r="C197" s="353"/>
      <c r="D197" s="353"/>
      <c r="E197" s="353"/>
      <c r="F197" s="353"/>
      <c r="G197" s="353"/>
      <c r="H197" s="353"/>
      <c r="I197" s="353"/>
      <c r="J197" s="353"/>
      <c r="K197" s="353"/>
      <c r="L197" s="353"/>
      <c r="M197" s="353"/>
      <c r="N197" s="353"/>
      <c r="O197" s="353"/>
      <c r="P197" s="353"/>
      <c r="Q197" s="353"/>
      <c r="R197" s="353"/>
      <c r="S197" s="353"/>
      <c r="T197" s="353"/>
      <c r="U197" s="353"/>
      <c r="V197" s="353"/>
      <c r="W197" s="353"/>
      <c r="X197" s="353"/>
      <c r="Y197" s="353"/>
      <c r="Z197" s="353"/>
      <c r="AA197" s="353"/>
      <c r="AB197" s="353"/>
      <c r="AC197" s="353"/>
      <c r="AD197" s="353"/>
      <c r="AE197" s="353"/>
      <c r="AF197" s="353"/>
      <c r="AG197" s="354"/>
      <c r="AH197" s="354"/>
      <c r="AI197" s="355"/>
      <c r="AJ197" s="355"/>
    </row>
    <row r="198" spans="1:36" ht="12.75" customHeight="1" x14ac:dyDescent="0.2">
      <c r="A198" s="351"/>
      <c r="B198" s="352"/>
      <c r="C198" s="353"/>
      <c r="D198" s="353"/>
      <c r="E198" s="353"/>
      <c r="F198" s="353"/>
      <c r="G198" s="353"/>
      <c r="H198" s="353"/>
      <c r="I198" s="353"/>
      <c r="J198" s="353"/>
      <c r="K198" s="353"/>
      <c r="L198" s="353"/>
      <c r="M198" s="353"/>
      <c r="N198" s="353"/>
      <c r="O198" s="353"/>
      <c r="P198" s="353"/>
      <c r="Q198" s="353"/>
      <c r="R198" s="353"/>
      <c r="S198" s="353"/>
      <c r="T198" s="353"/>
      <c r="U198" s="353"/>
      <c r="V198" s="353"/>
      <c r="W198" s="353"/>
      <c r="X198" s="353"/>
      <c r="Y198" s="353"/>
      <c r="Z198" s="353"/>
      <c r="AA198" s="353"/>
      <c r="AB198" s="353"/>
      <c r="AC198" s="353"/>
      <c r="AD198" s="353"/>
      <c r="AE198" s="353"/>
      <c r="AF198" s="353"/>
      <c r="AG198" s="354"/>
      <c r="AH198" s="354"/>
      <c r="AI198" s="355"/>
      <c r="AJ198" s="355"/>
    </row>
    <row r="199" spans="1:36" ht="12.75" customHeight="1" x14ac:dyDescent="0.2">
      <c r="A199" s="351"/>
      <c r="B199" s="352"/>
      <c r="C199" s="353"/>
      <c r="D199" s="353"/>
      <c r="E199" s="353"/>
      <c r="F199" s="353"/>
      <c r="G199" s="353"/>
      <c r="H199" s="353"/>
      <c r="I199" s="353"/>
      <c r="J199" s="353"/>
      <c r="K199" s="353"/>
      <c r="L199" s="353"/>
      <c r="M199" s="353"/>
      <c r="N199" s="353"/>
      <c r="O199" s="353"/>
      <c r="P199" s="353"/>
      <c r="Q199" s="353"/>
      <c r="R199" s="353"/>
      <c r="S199" s="353"/>
      <c r="T199" s="353"/>
      <c r="U199" s="353"/>
      <c r="V199" s="353"/>
      <c r="W199" s="353"/>
      <c r="X199" s="353"/>
      <c r="Y199" s="353"/>
      <c r="Z199" s="353"/>
      <c r="AA199" s="353"/>
      <c r="AB199" s="353"/>
      <c r="AC199" s="353"/>
      <c r="AD199" s="353"/>
      <c r="AE199" s="353"/>
      <c r="AF199" s="353"/>
      <c r="AG199" s="354"/>
      <c r="AH199" s="354"/>
      <c r="AI199" s="355"/>
      <c r="AJ199" s="355"/>
    </row>
    <row r="200" spans="1:36" ht="12.75" customHeight="1" x14ac:dyDescent="0.2">
      <c r="A200" s="351"/>
      <c r="B200" s="352"/>
      <c r="C200" s="353"/>
      <c r="D200" s="353"/>
      <c r="E200" s="353"/>
      <c r="F200" s="353"/>
      <c r="G200" s="353"/>
      <c r="H200" s="353"/>
      <c r="I200" s="353"/>
      <c r="J200" s="353"/>
      <c r="K200" s="353"/>
      <c r="L200" s="353"/>
      <c r="M200" s="353"/>
      <c r="N200" s="353"/>
      <c r="O200" s="353"/>
      <c r="P200" s="353"/>
      <c r="Q200" s="353"/>
      <c r="R200" s="353"/>
      <c r="S200" s="353"/>
      <c r="T200" s="353"/>
      <c r="U200" s="353"/>
      <c r="V200" s="353"/>
      <c r="W200" s="353"/>
      <c r="X200" s="353"/>
      <c r="Y200" s="353"/>
      <c r="Z200" s="353"/>
      <c r="AA200" s="353"/>
      <c r="AB200" s="353"/>
      <c r="AC200" s="353"/>
      <c r="AD200" s="353"/>
      <c r="AE200" s="353"/>
      <c r="AF200" s="353"/>
      <c r="AG200" s="354"/>
      <c r="AH200" s="354"/>
      <c r="AI200" s="355"/>
      <c r="AJ200" s="355"/>
    </row>
    <row r="201" spans="1:36" ht="12.75" customHeight="1" x14ac:dyDescent="0.2">
      <c r="A201" s="351"/>
      <c r="B201" s="352"/>
      <c r="C201" s="353"/>
      <c r="D201" s="353"/>
      <c r="E201" s="353"/>
      <c r="F201" s="353"/>
      <c r="G201" s="353"/>
      <c r="H201" s="353"/>
      <c r="I201" s="353"/>
      <c r="J201" s="353"/>
      <c r="K201" s="353"/>
      <c r="L201" s="353"/>
      <c r="M201" s="353"/>
      <c r="N201" s="353"/>
      <c r="O201" s="353"/>
      <c r="P201" s="353"/>
      <c r="Q201" s="353"/>
      <c r="R201" s="353"/>
      <c r="S201" s="353"/>
      <c r="T201" s="353"/>
      <c r="U201" s="353"/>
      <c r="V201" s="353"/>
      <c r="W201" s="353"/>
      <c r="X201" s="353"/>
      <c r="Y201" s="353"/>
      <c r="Z201" s="353"/>
      <c r="AA201" s="353"/>
      <c r="AB201" s="353"/>
      <c r="AC201" s="353"/>
      <c r="AD201" s="353"/>
      <c r="AE201" s="353"/>
      <c r="AF201" s="353"/>
      <c r="AG201" s="354"/>
      <c r="AH201" s="354"/>
      <c r="AI201" s="355"/>
      <c r="AJ201" s="355"/>
    </row>
    <row r="202" spans="1:36" ht="12.75" customHeight="1" x14ac:dyDescent="0.2">
      <c r="A202" s="351"/>
      <c r="B202" s="352"/>
      <c r="C202" s="353"/>
      <c r="D202" s="353"/>
      <c r="E202" s="353"/>
      <c r="F202" s="353"/>
      <c r="G202" s="353"/>
      <c r="H202" s="353"/>
      <c r="I202" s="353"/>
      <c r="J202" s="353"/>
      <c r="K202" s="353"/>
      <c r="L202" s="353"/>
      <c r="M202" s="353"/>
      <c r="N202" s="353"/>
      <c r="O202" s="353"/>
      <c r="P202" s="353"/>
      <c r="Q202" s="353"/>
      <c r="R202" s="353"/>
      <c r="S202" s="353"/>
      <c r="T202" s="353"/>
      <c r="U202" s="353"/>
      <c r="V202" s="353"/>
      <c r="W202" s="353"/>
      <c r="X202" s="353"/>
      <c r="Y202" s="353"/>
      <c r="Z202" s="353"/>
      <c r="AA202" s="353"/>
      <c r="AB202" s="353"/>
      <c r="AC202" s="353"/>
      <c r="AD202" s="353"/>
      <c r="AE202" s="353"/>
      <c r="AF202" s="353"/>
      <c r="AG202" s="354"/>
      <c r="AH202" s="354"/>
      <c r="AI202" s="355"/>
      <c r="AJ202" s="355"/>
    </row>
    <row r="203" spans="1:36" ht="12.75" customHeight="1" x14ac:dyDescent="0.2">
      <c r="A203" s="351"/>
      <c r="B203" s="352"/>
      <c r="C203" s="353"/>
      <c r="D203" s="353"/>
      <c r="E203" s="353"/>
      <c r="F203" s="353"/>
      <c r="G203" s="353"/>
      <c r="H203" s="353"/>
      <c r="I203" s="353"/>
      <c r="J203" s="353"/>
      <c r="K203" s="353"/>
      <c r="L203" s="353"/>
      <c r="M203" s="353"/>
      <c r="N203" s="353"/>
      <c r="O203" s="353"/>
      <c r="P203" s="353"/>
      <c r="Q203" s="353"/>
      <c r="R203" s="353"/>
      <c r="S203" s="353"/>
      <c r="T203" s="353"/>
      <c r="U203" s="353"/>
      <c r="V203" s="353"/>
      <c r="W203" s="353"/>
      <c r="X203" s="353"/>
      <c r="Y203" s="353"/>
      <c r="Z203" s="353"/>
      <c r="AA203" s="353"/>
      <c r="AB203" s="353"/>
      <c r="AC203" s="353"/>
      <c r="AD203" s="353"/>
      <c r="AE203" s="353"/>
      <c r="AF203" s="353"/>
      <c r="AG203" s="354"/>
      <c r="AH203" s="354"/>
      <c r="AI203" s="355"/>
      <c r="AJ203" s="355"/>
    </row>
    <row r="204" spans="1:36" ht="12.75" customHeight="1" x14ac:dyDescent="0.2">
      <c r="A204" s="351"/>
      <c r="B204" s="352"/>
      <c r="C204" s="353"/>
      <c r="D204" s="353"/>
      <c r="E204" s="353"/>
      <c r="F204" s="353"/>
      <c r="G204" s="353"/>
      <c r="H204" s="353"/>
      <c r="I204" s="353"/>
      <c r="J204" s="353"/>
      <c r="K204" s="353"/>
      <c r="L204" s="353"/>
      <c r="M204" s="353"/>
      <c r="N204" s="353"/>
      <c r="O204" s="353"/>
      <c r="P204" s="353"/>
      <c r="Q204" s="353"/>
      <c r="R204" s="353"/>
      <c r="S204" s="353"/>
      <c r="T204" s="353"/>
      <c r="U204" s="353"/>
      <c r="V204" s="353"/>
      <c r="W204" s="353"/>
      <c r="X204" s="353"/>
      <c r="Y204" s="353"/>
      <c r="Z204" s="353"/>
      <c r="AA204" s="353"/>
      <c r="AB204" s="353"/>
      <c r="AC204" s="353"/>
      <c r="AD204" s="353"/>
      <c r="AE204" s="353"/>
      <c r="AF204" s="353"/>
      <c r="AG204" s="354"/>
      <c r="AH204" s="354"/>
      <c r="AI204" s="355"/>
      <c r="AJ204" s="355"/>
    </row>
    <row r="205" spans="1:36" ht="12.75" customHeight="1" x14ac:dyDescent="0.2">
      <c r="A205" s="351"/>
      <c r="B205" s="352"/>
      <c r="C205" s="353"/>
      <c r="D205" s="353"/>
      <c r="E205" s="353"/>
      <c r="F205" s="353"/>
      <c r="G205" s="353"/>
      <c r="H205" s="353"/>
      <c r="I205" s="353"/>
      <c r="J205" s="353"/>
      <c r="K205" s="353"/>
      <c r="L205" s="353"/>
      <c r="M205" s="353"/>
      <c r="N205" s="353"/>
      <c r="O205" s="353"/>
      <c r="P205" s="353"/>
      <c r="Q205" s="353"/>
      <c r="R205" s="353"/>
      <c r="S205" s="353"/>
      <c r="T205" s="353"/>
      <c r="U205" s="353"/>
      <c r="V205" s="353"/>
      <c r="W205" s="353"/>
      <c r="X205" s="353"/>
      <c r="Y205" s="353"/>
      <c r="Z205" s="353"/>
      <c r="AA205" s="353"/>
      <c r="AB205" s="353"/>
      <c r="AC205" s="353"/>
      <c r="AD205" s="353"/>
      <c r="AE205" s="353"/>
      <c r="AF205" s="353"/>
      <c r="AG205" s="354"/>
      <c r="AH205" s="354"/>
      <c r="AI205" s="355"/>
      <c r="AJ205" s="355"/>
    </row>
    <row r="206" spans="1:36" ht="12.75" customHeight="1" x14ac:dyDescent="0.2">
      <c r="A206" s="351"/>
      <c r="B206" s="352"/>
      <c r="C206" s="353"/>
      <c r="D206" s="353"/>
      <c r="E206" s="353"/>
      <c r="F206" s="353"/>
      <c r="G206" s="353"/>
      <c r="H206" s="353"/>
      <c r="I206" s="353"/>
      <c r="J206" s="353"/>
      <c r="K206" s="353"/>
      <c r="L206" s="353"/>
      <c r="M206" s="353"/>
      <c r="N206" s="353"/>
      <c r="O206" s="353"/>
      <c r="P206" s="353"/>
      <c r="Q206" s="353"/>
      <c r="R206" s="353"/>
      <c r="S206" s="353"/>
      <c r="T206" s="353"/>
      <c r="U206" s="353"/>
      <c r="V206" s="353"/>
      <c r="W206" s="353"/>
      <c r="X206" s="353"/>
      <c r="Y206" s="353"/>
      <c r="Z206" s="353"/>
      <c r="AA206" s="353"/>
      <c r="AB206" s="353"/>
      <c r="AC206" s="353"/>
      <c r="AD206" s="353"/>
      <c r="AE206" s="353"/>
      <c r="AF206" s="353"/>
      <c r="AG206" s="354"/>
      <c r="AH206" s="354"/>
      <c r="AI206" s="355"/>
      <c r="AJ206" s="355"/>
    </row>
    <row r="207" spans="1:36" ht="12.75" customHeight="1" x14ac:dyDescent="0.2">
      <c r="A207" s="351"/>
      <c r="B207" s="352"/>
      <c r="C207" s="353"/>
      <c r="D207" s="353"/>
      <c r="E207" s="353"/>
      <c r="F207" s="353"/>
      <c r="G207" s="353"/>
      <c r="H207" s="353"/>
      <c r="I207" s="353"/>
      <c r="J207" s="353"/>
      <c r="K207" s="353"/>
      <c r="L207" s="353"/>
      <c r="M207" s="353"/>
      <c r="N207" s="353"/>
      <c r="O207" s="353"/>
      <c r="P207" s="353"/>
      <c r="Q207" s="353"/>
      <c r="R207" s="353"/>
      <c r="S207" s="353"/>
      <c r="T207" s="353"/>
      <c r="U207" s="353"/>
      <c r="V207" s="353"/>
      <c r="W207" s="353"/>
      <c r="X207" s="353"/>
      <c r="Y207" s="353"/>
      <c r="Z207" s="353"/>
      <c r="AA207" s="353"/>
      <c r="AB207" s="353"/>
      <c r="AC207" s="353"/>
      <c r="AD207" s="353"/>
      <c r="AE207" s="353"/>
      <c r="AF207" s="353"/>
      <c r="AG207" s="354"/>
      <c r="AH207" s="354"/>
      <c r="AI207" s="355"/>
      <c r="AJ207" s="355"/>
    </row>
    <row r="208" spans="1:36" ht="12.75" customHeight="1" x14ac:dyDescent="0.2">
      <c r="A208" s="351"/>
      <c r="B208" s="352"/>
      <c r="C208" s="353"/>
      <c r="D208" s="353"/>
      <c r="E208" s="353"/>
      <c r="F208" s="353"/>
      <c r="G208" s="353"/>
      <c r="H208" s="353"/>
      <c r="I208" s="353"/>
      <c r="J208" s="353"/>
      <c r="K208" s="353"/>
      <c r="L208" s="353"/>
      <c r="M208" s="353"/>
      <c r="N208" s="353"/>
      <c r="O208" s="353"/>
      <c r="P208" s="353"/>
      <c r="Q208" s="353"/>
      <c r="R208" s="353"/>
      <c r="S208" s="353"/>
      <c r="T208" s="353"/>
      <c r="U208" s="353"/>
      <c r="V208" s="353"/>
      <c r="W208" s="353"/>
      <c r="X208" s="353"/>
      <c r="Y208" s="353"/>
      <c r="Z208" s="353"/>
      <c r="AA208" s="353"/>
      <c r="AB208" s="353"/>
      <c r="AC208" s="353"/>
      <c r="AD208" s="353"/>
      <c r="AE208" s="353"/>
      <c r="AF208" s="353"/>
      <c r="AG208" s="354"/>
      <c r="AH208" s="354"/>
      <c r="AI208" s="355"/>
      <c r="AJ208" s="355"/>
    </row>
    <row r="209" spans="1:36" ht="12.75" customHeight="1" x14ac:dyDescent="0.2">
      <c r="A209" s="351"/>
      <c r="B209" s="356"/>
      <c r="C209" s="353"/>
      <c r="D209" s="353"/>
      <c r="E209" s="353"/>
      <c r="F209" s="353"/>
      <c r="G209" s="353"/>
      <c r="H209" s="353"/>
      <c r="I209" s="353"/>
      <c r="J209" s="353"/>
      <c r="K209" s="353"/>
      <c r="L209" s="353"/>
      <c r="M209" s="353"/>
      <c r="N209" s="353"/>
      <c r="O209" s="353"/>
      <c r="P209" s="353"/>
      <c r="Q209" s="353"/>
      <c r="R209" s="353"/>
      <c r="S209" s="353"/>
      <c r="T209" s="353"/>
      <c r="U209" s="353"/>
      <c r="V209" s="353"/>
      <c r="W209" s="353"/>
      <c r="X209" s="353"/>
      <c r="Y209" s="353"/>
      <c r="Z209" s="353"/>
      <c r="AA209" s="353"/>
      <c r="AB209" s="353"/>
      <c r="AC209" s="353"/>
      <c r="AD209" s="353"/>
      <c r="AE209" s="353"/>
      <c r="AF209" s="353"/>
      <c r="AG209" s="354"/>
      <c r="AH209" s="354"/>
      <c r="AI209" s="355"/>
      <c r="AJ209" s="355"/>
    </row>
    <row r="210" spans="1:36" ht="12.75" customHeight="1" x14ac:dyDescent="0.2">
      <c r="A210" s="351"/>
      <c r="B210" s="356"/>
      <c r="C210" s="353"/>
      <c r="D210" s="353"/>
      <c r="E210" s="353"/>
      <c r="F210" s="353"/>
      <c r="G210" s="353"/>
      <c r="H210" s="353"/>
      <c r="I210" s="353"/>
      <c r="J210" s="353"/>
      <c r="K210" s="353"/>
      <c r="L210" s="353"/>
      <c r="M210" s="353"/>
      <c r="N210" s="353"/>
      <c r="O210" s="353"/>
      <c r="P210" s="353"/>
      <c r="Q210" s="353"/>
      <c r="R210" s="353"/>
      <c r="S210" s="353"/>
      <c r="T210" s="353"/>
      <c r="U210" s="353"/>
      <c r="V210" s="353"/>
      <c r="W210" s="353"/>
      <c r="X210" s="353"/>
      <c r="Y210" s="353"/>
      <c r="Z210" s="353"/>
      <c r="AA210" s="353"/>
      <c r="AB210" s="353"/>
      <c r="AC210" s="353"/>
      <c r="AD210" s="353"/>
      <c r="AE210" s="353"/>
      <c r="AF210" s="353"/>
      <c r="AG210" s="354"/>
      <c r="AH210" s="354"/>
      <c r="AI210" s="355"/>
      <c r="AJ210" s="355"/>
    </row>
    <row r="211" spans="1:36" ht="12.75" customHeight="1" x14ac:dyDescent="0.2">
      <c r="A211" s="351"/>
      <c r="B211" s="356"/>
      <c r="C211" s="353"/>
      <c r="D211" s="353"/>
      <c r="E211" s="353"/>
      <c r="F211" s="353"/>
      <c r="G211" s="353"/>
      <c r="H211" s="353"/>
      <c r="I211" s="353"/>
      <c r="J211" s="353"/>
      <c r="K211" s="353"/>
      <c r="L211" s="353"/>
      <c r="M211" s="353"/>
      <c r="N211" s="353"/>
      <c r="O211" s="353"/>
      <c r="P211" s="353"/>
      <c r="Q211" s="353"/>
      <c r="R211" s="353"/>
      <c r="S211" s="353"/>
      <c r="T211" s="353"/>
      <c r="U211" s="353"/>
      <c r="V211" s="353"/>
      <c r="W211" s="353"/>
      <c r="X211" s="353"/>
      <c r="Y211" s="353"/>
      <c r="Z211" s="353"/>
      <c r="AA211" s="353"/>
      <c r="AB211" s="353"/>
      <c r="AC211" s="353"/>
      <c r="AD211" s="353"/>
      <c r="AE211" s="353"/>
      <c r="AF211" s="353"/>
      <c r="AG211" s="354"/>
      <c r="AH211" s="354"/>
      <c r="AI211" s="355"/>
      <c r="AJ211" s="355"/>
    </row>
    <row r="212" spans="1:36" ht="12.75" customHeight="1" x14ac:dyDescent="0.2">
      <c r="A212" s="351"/>
      <c r="B212" s="356"/>
      <c r="C212" s="353"/>
      <c r="D212" s="353"/>
      <c r="E212" s="353"/>
      <c r="F212" s="353"/>
      <c r="G212" s="353"/>
      <c r="H212" s="353"/>
      <c r="I212" s="353"/>
      <c r="J212" s="353"/>
      <c r="K212" s="353"/>
      <c r="L212" s="353"/>
      <c r="M212" s="353"/>
      <c r="N212" s="353"/>
      <c r="O212" s="353"/>
      <c r="P212" s="353"/>
      <c r="Q212" s="353"/>
      <c r="R212" s="353"/>
      <c r="S212" s="353"/>
      <c r="T212" s="353"/>
      <c r="U212" s="353"/>
      <c r="V212" s="353"/>
      <c r="W212" s="353"/>
      <c r="X212" s="353"/>
      <c r="Y212" s="353"/>
      <c r="Z212" s="353"/>
      <c r="AA212" s="353"/>
      <c r="AB212" s="353"/>
      <c r="AC212" s="353"/>
      <c r="AD212" s="353"/>
      <c r="AE212" s="353"/>
      <c r="AF212" s="353"/>
      <c r="AG212" s="354"/>
      <c r="AH212" s="354"/>
      <c r="AI212" s="355"/>
      <c r="AJ212" s="355"/>
    </row>
    <row r="213" spans="1:36" ht="12.75" customHeight="1" x14ac:dyDescent="0.2">
      <c r="A213" s="351"/>
      <c r="B213" s="356"/>
      <c r="C213" s="353"/>
      <c r="D213" s="353"/>
      <c r="E213" s="353"/>
      <c r="F213" s="353"/>
      <c r="G213" s="353"/>
      <c r="H213" s="353"/>
      <c r="I213" s="353"/>
      <c r="J213" s="353"/>
      <c r="K213" s="353"/>
      <c r="L213" s="353"/>
      <c r="M213" s="353"/>
      <c r="N213" s="353"/>
      <c r="O213" s="353"/>
      <c r="P213" s="353"/>
      <c r="Q213" s="353"/>
      <c r="R213" s="353"/>
      <c r="S213" s="353"/>
      <c r="T213" s="353"/>
      <c r="U213" s="353"/>
      <c r="V213" s="353"/>
      <c r="W213" s="353"/>
      <c r="X213" s="353"/>
      <c r="Y213" s="353"/>
      <c r="Z213" s="353"/>
      <c r="AA213" s="353"/>
      <c r="AB213" s="353"/>
      <c r="AC213" s="353"/>
      <c r="AD213" s="353"/>
      <c r="AE213" s="353"/>
      <c r="AF213" s="353"/>
      <c r="AG213" s="354"/>
      <c r="AH213" s="354"/>
      <c r="AI213" s="355"/>
      <c r="AJ213" s="355"/>
    </row>
    <row r="214" spans="1:36" ht="12.75" customHeight="1" x14ac:dyDescent="0.2"/>
    <row r="215" spans="1:36" ht="12.75" customHeight="1" x14ac:dyDescent="0.2">
      <c r="B215" s="356"/>
      <c r="AD215" s="357"/>
      <c r="AG215" s="358"/>
      <c r="AH215" s="358"/>
    </row>
    <row r="216" spans="1:36" ht="12.75" customHeight="1" x14ac:dyDescent="0.2">
      <c r="B216" s="359"/>
      <c r="AD216" s="357"/>
      <c r="AG216" s="360"/>
      <c r="AH216" s="360"/>
    </row>
    <row r="217" spans="1:36" ht="12.75" customHeight="1" x14ac:dyDescent="0.2">
      <c r="AD217" s="357"/>
      <c r="AG217" s="358"/>
      <c r="AH217" s="358"/>
    </row>
    <row r="218" spans="1:36" ht="12.75" customHeight="1" x14ac:dyDescent="0.2"/>
    <row r="219" spans="1:36" ht="12.75" customHeight="1" x14ac:dyDescent="0.2">
      <c r="B219" s="361"/>
      <c r="W219" s="362"/>
    </row>
    <row r="220" spans="1:36" ht="12.75" customHeight="1" x14ac:dyDescent="0.2">
      <c r="B220" s="363"/>
      <c r="C220" s="364"/>
      <c r="D220" s="364"/>
      <c r="E220" s="364"/>
      <c r="F220" s="364"/>
      <c r="G220" s="364"/>
      <c r="H220" s="364"/>
      <c r="I220" s="364"/>
      <c r="J220" s="364"/>
      <c r="K220" s="364"/>
      <c r="L220" s="364"/>
      <c r="M220" s="364"/>
      <c r="N220" s="364"/>
      <c r="O220" s="364"/>
      <c r="P220" s="364"/>
      <c r="Q220" s="364"/>
      <c r="R220" s="364"/>
      <c r="S220" s="364"/>
      <c r="T220" s="364"/>
      <c r="U220" s="364"/>
      <c r="W220" s="362"/>
      <c r="X220" s="362"/>
      <c r="Y220" s="362"/>
      <c r="Z220" s="362"/>
      <c r="AA220" s="362"/>
      <c r="AB220" s="362"/>
      <c r="AC220" s="362"/>
    </row>
    <row r="221" spans="1:36" ht="12.75" customHeight="1" x14ac:dyDescent="0.2">
      <c r="B221" s="352"/>
      <c r="C221" s="335"/>
      <c r="D221" s="335"/>
      <c r="E221" s="335"/>
      <c r="W221" s="365"/>
      <c r="X221" s="365"/>
      <c r="Y221" s="365"/>
      <c r="Z221" s="335"/>
      <c r="AA221" s="335"/>
      <c r="AB221" s="335"/>
      <c r="AC221" s="335"/>
    </row>
    <row r="222" spans="1:36" ht="12.75" customHeight="1" x14ac:dyDescent="0.2">
      <c r="B222" s="352"/>
      <c r="C222" s="335"/>
      <c r="D222" s="335"/>
      <c r="E222" s="335"/>
      <c r="Z222" s="335"/>
      <c r="AA222" s="335"/>
      <c r="AB222" s="335"/>
      <c r="AC222" s="335"/>
    </row>
    <row r="223" spans="1:36" ht="12.75" customHeight="1" x14ac:dyDescent="0.2"/>
    <row r="224" spans="1:36" ht="12.75" customHeight="1" x14ac:dyDescent="0.2">
      <c r="B224" s="361"/>
    </row>
    <row r="225" spans="2:21" ht="12.75" customHeight="1" x14ac:dyDescent="0.2">
      <c r="B225" s="366"/>
      <c r="C225" s="362"/>
      <c r="D225" s="362"/>
      <c r="E225" s="362"/>
      <c r="F225" s="367"/>
      <c r="G225" s="367"/>
      <c r="H225" s="367"/>
      <c r="I225" s="367"/>
      <c r="J225" s="367"/>
      <c r="K225" s="367"/>
      <c r="L225" s="367"/>
      <c r="M225" s="367"/>
      <c r="N225" s="367"/>
      <c r="O225" s="367"/>
      <c r="P225" s="367"/>
      <c r="Q225" s="367"/>
      <c r="R225" s="367"/>
      <c r="S225" s="362"/>
      <c r="T225" s="362"/>
      <c r="U225" s="362"/>
    </row>
    <row r="226" spans="2:21" ht="12.75" customHeight="1" x14ac:dyDescent="0.2">
      <c r="B226" s="368"/>
      <c r="C226" s="335"/>
      <c r="D226" s="335"/>
      <c r="E226" s="335"/>
      <c r="F226" s="369"/>
      <c r="G226" s="369"/>
      <c r="H226" s="369"/>
      <c r="I226" s="369"/>
      <c r="J226" s="369"/>
      <c r="K226" s="369"/>
      <c r="L226" s="369"/>
      <c r="M226" s="369"/>
      <c r="N226" s="369"/>
      <c r="O226" s="369"/>
      <c r="P226" s="369"/>
      <c r="Q226" s="369"/>
      <c r="R226" s="369"/>
      <c r="S226" s="336"/>
      <c r="T226" s="336"/>
      <c r="U226" s="336"/>
    </row>
    <row r="227" spans="2:21" ht="12.75" customHeight="1" x14ac:dyDescent="0.2">
      <c r="C227" s="335"/>
      <c r="D227" s="335"/>
      <c r="E227" s="335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6"/>
      <c r="S227" s="65"/>
      <c r="T227" s="65"/>
      <c r="U227" s="65"/>
    </row>
    <row r="228" spans="2:21" ht="12.75" customHeight="1" x14ac:dyDescent="0.2"/>
    <row r="229" spans="2:21" ht="12.75" customHeight="1" x14ac:dyDescent="0.2"/>
    <row r="230" spans="2:21" ht="12.75" customHeight="1" x14ac:dyDescent="0.2"/>
    <row r="231" spans="2:21" ht="12.75" customHeight="1" x14ac:dyDescent="0.2"/>
    <row r="232" spans="2:21" ht="12.75" customHeight="1" x14ac:dyDescent="0.2"/>
    <row r="233" spans="2:21" ht="12.75" customHeight="1" x14ac:dyDescent="0.2"/>
    <row r="234" spans="2:21" ht="12.75" customHeight="1" x14ac:dyDescent="0.2"/>
    <row r="235" spans="2:21" ht="12.75" customHeight="1" x14ac:dyDescent="0.2"/>
    <row r="236" spans="2:21" ht="12.75" customHeight="1" x14ac:dyDescent="0.2"/>
    <row r="237" spans="2:21" ht="12.75" customHeight="1" x14ac:dyDescent="0.2"/>
    <row r="238" spans="2:21" ht="12.75" customHeight="1" x14ac:dyDescent="0.2"/>
    <row r="239" spans="2:21" ht="12.75" customHeight="1" x14ac:dyDescent="0.2"/>
    <row r="240" spans="2:21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</sheetData>
  <sheetProtection password="C7E2" sheet="1"/>
  <mergeCells count="276">
    <mergeCell ref="B99:G99"/>
    <mergeCell ref="H99:J99"/>
    <mergeCell ref="B96:G96"/>
    <mergeCell ref="H96:J96"/>
    <mergeCell ref="B97:G97"/>
    <mergeCell ref="H97:J97"/>
    <mergeCell ref="B98:G98"/>
    <mergeCell ref="H98:J98"/>
    <mergeCell ref="B91:E91"/>
    <mergeCell ref="F91:L91"/>
    <mergeCell ref="M91:P91"/>
    <mergeCell ref="Q91:AB91"/>
    <mergeCell ref="AC91:AE91"/>
    <mergeCell ref="AF91:AG91"/>
    <mergeCell ref="B90:E90"/>
    <mergeCell ref="F90:L90"/>
    <mergeCell ref="M90:P90"/>
    <mergeCell ref="Q90:AB90"/>
    <mergeCell ref="AC90:AE90"/>
    <mergeCell ref="AF90:AG90"/>
    <mergeCell ref="B89:E89"/>
    <mergeCell ref="F89:L89"/>
    <mergeCell ref="M89:P89"/>
    <mergeCell ref="Q89:AB89"/>
    <mergeCell ref="AC89:AE89"/>
    <mergeCell ref="AF89:AG89"/>
    <mergeCell ref="B88:E88"/>
    <mergeCell ref="F88:L88"/>
    <mergeCell ref="M88:P88"/>
    <mergeCell ref="Q88:AB88"/>
    <mergeCell ref="AC88:AE88"/>
    <mergeCell ref="AF88:AG88"/>
    <mergeCell ref="B87:E87"/>
    <mergeCell ref="F87:L87"/>
    <mergeCell ref="M87:P87"/>
    <mergeCell ref="Q87:AB87"/>
    <mergeCell ref="AC87:AE87"/>
    <mergeCell ref="AF87:AG87"/>
    <mergeCell ref="B86:E86"/>
    <mergeCell ref="F86:L86"/>
    <mergeCell ref="M86:P86"/>
    <mergeCell ref="Q86:AB86"/>
    <mergeCell ref="AC86:AE86"/>
    <mergeCell ref="AF86:AG86"/>
    <mergeCell ref="B85:E85"/>
    <mergeCell ref="F85:L85"/>
    <mergeCell ref="M85:P85"/>
    <mergeCell ref="Q85:AB85"/>
    <mergeCell ref="AC85:AE85"/>
    <mergeCell ref="AF85:AG85"/>
    <mergeCell ref="B84:E84"/>
    <mergeCell ref="F84:L84"/>
    <mergeCell ref="M84:P84"/>
    <mergeCell ref="Q84:AB84"/>
    <mergeCell ref="AC84:AE84"/>
    <mergeCell ref="AF84:AG84"/>
    <mergeCell ref="AF82:AG82"/>
    <mergeCell ref="B83:E83"/>
    <mergeCell ref="F83:L83"/>
    <mergeCell ref="M83:P83"/>
    <mergeCell ref="Q83:AB83"/>
    <mergeCell ref="AC83:AE83"/>
    <mergeCell ref="AF83:AG83"/>
    <mergeCell ref="B81:E81"/>
    <mergeCell ref="M81:P81"/>
    <mergeCell ref="Q81:AB81"/>
    <mergeCell ref="AC81:AE81"/>
    <mergeCell ref="AF81:AG81"/>
    <mergeCell ref="B82:E82"/>
    <mergeCell ref="F82:L82"/>
    <mergeCell ref="M82:P82"/>
    <mergeCell ref="Q82:AB82"/>
    <mergeCell ref="AC82:AE82"/>
    <mergeCell ref="B78:E78"/>
    <mergeCell ref="F78:H78"/>
    <mergeCell ref="I78:N78"/>
    <mergeCell ref="O78:T78"/>
    <mergeCell ref="V78:AA78"/>
    <mergeCell ref="AB78:AE78"/>
    <mergeCell ref="B77:E77"/>
    <mergeCell ref="F77:H77"/>
    <mergeCell ref="I77:N77"/>
    <mergeCell ref="O77:T77"/>
    <mergeCell ref="V77:AA77"/>
    <mergeCell ref="AB77:AE77"/>
    <mergeCell ref="B76:E76"/>
    <mergeCell ref="F76:H76"/>
    <mergeCell ref="I76:N76"/>
    <mergeCell ref="O76:T76"/>
    <mergeCell ref="V76:AA76"/>
    <mergeCell ref="AB76:AE76"/>
    <mergeCell ref="B75:E75"/>
    <mergeCell ref="F75:H75"/>
    <mergeCell ref="I75:N75"/>
    <mergeCell ref="O75:T75"/>
    <mergeCell ref="V75:AA75"/>
    <mergeCell ref="AB75:AE75"/>
    <mergeCell ref="B74:E74"/>
    <mergeCell ref="F74:H74"/>
    <mergeCell ref="I74:N74"/>
    <mergeCell ref="O74:T74"/>
    <mergeCell ref="V74:AA74"/>
    <mergeCell ref="AB74:AE74"/>
    <mergeCell ref="B73:E73"/>
    <mergeCell ref="F73:H73"/>
    <mergeCell ref="I73:N73"/>
    <mergeCell ref="O73:T73"/>
    <mergeCell ref="V73:AA73"/>
    <mergeCell ref="AB73:AE73"/>
    <mergeCell ref="B72:E72"/>
    <mergeCell ref="F72:H72"/>
    <mergeCell ref="I72:N72"/>
    <mergeCell ref="O72:T72"/>
    <mergeCell ref="V72:AA72"/>
    <mergeCell ref="AB72:AE72"/>
    <mergeCell ref="B71:E71"/>
    <mergeCell ref="F71:H71"/>
    <mergeCell ref="I71:N71"/>
    <mergeCell ref="O71:T71"/>
    <mergeCell ref="V71:AA71"/>
    <mergeCell ref="AB71:AE71"/>
    <mergeCell ref="B70:E70"/>
    <mergeCell ref="F70:H70"/>
    <mergeCell ref="I70:N70"/>
    <mergeCell ref="O70:T70"/>
    <mergeCell ref="V70:AA70"/>
    <mergeCell ref="AB70:AE70"/>
    <mergeCell ref="B69:E69"/>
    <mergeCell ref="F69:H69"/>
    <mergeCell ref="I69:N69"/>
    <mergeCell ref="O69:T69"/>
    <mergeCell ref="V69:AA69"/>
    <mergeCell ref="AB69:AE69"/>
    <mergeCell ref="AK59:AK61"/>
    <mergeCell ref="E63:K63"/>
    <mergeCell ref="S63:Y63"/>
    <mergeCell ref="AH63:AK63"/>
    <mergeCell ref="B68:E68"/>
    <mergeCell ref="F68:H68"/>
    <mergeCell ref="I68:N68"/>
    <mergeCell ref="O68:T68"/>
    <mergeCell ref="V68:AA68"/>
    <mergeCell ref="AB68:AE68"/>
    <mergeCell ref="A59:A61"/>
    <mergeCell ref="B59:B61"/>
    <mergeCell ref="AG59:AG61"/>
    <mergeCell ref="AH59:AH61"/>
    <mergeCell ref="AI59:AI61"/>
    <mergeCell ref="AJ59:AJ61"/>
    <mergeCell ref="AK53:AK55"/>
    <mergeCell ref="A56:A58"/>
    <mergeCell ref="B56:B58"/>
    <mergeCell ref="AG56:AG58"/>
    <mergeCell ref="AH56:AH58"/>
    <mergeCell ref="AI56:AI58"/>
    <mergeCell ref="AJ56:AJ58"/>
    <mergeCell ref="AK56:AK58"/>
    <mergeCell ref="A53:A55"/>
    <mergeCell ref="B53:B55"/>
    <mergeCell ref="AG53:AG55"/>
    <mergeCell ref="AH53:AH55"/>
    <mergeCell ref="AI53:AI55"/>
    <mergeCell ref="AJ53:AJ55"/>
    <mergeCell ref="AK47:AK49"/>
    <mergeCell ref="A50:A52"/>
    <mergeCell ref="B50:B52"/>
    <mergeCell ref="AG50:AG52"/>
    <mergeCell ref="AH50:AH52"/>
    <mergeCell ref="AI50:AI52"/>
    <mergeCell ref="AJ50:AJ52"/>
    <mergeCell ref="AK50:AK52"/>
    <mergeCell ref="A47:A49"/>
    <mergeCell ref="B47:B49"/>
    <mergeCell ref="AG47:AG49"/>
    <mergeCell ref="AH47:AH49"/>
    <mergeCell ref="AI47:AI49"/>
    <mergeCell ref="AJ47:AJ49"/>
    <mergeCell ref="AK41:AK43"/>
    <mergeCell ref="A44:A46"/>
    <mergeCell ref="B44:B46"/>
    <mergeCell ref="AG44:AG46"/>
    <mergeCell ref="AH44:AH46"/>
    <mergeCell ref="AI44:AI46"/>
    <mergeCell ref="AJ44:AJ46"/>
    <mergeCell ref="AK44:AK46"/>
    <mergeCell ref="A41:A43"/>
    <mergeCell ref="B41:B43"/>
    <mergeCell ref="AG41:AG43"/>
    <mergeCell ref="AH41:AH43"/>
    <mergeCell ref="AI41:AI43"/>
    <mergeCell ref="AJ41:AJ43"/>
    <mergeCell ref="AK35:AK37"/>
    <mergeCell ref="A38:A40"/>
    <mergeCell ref="B38:B40"/>
    <mergeCell ref="AG38:AG40"/>
    <mergeCell ref="AH38:AH40"/>
    <mergeCell ref="AI38:AI40"/>
    <mergeCell ref="AJ38:AJ40"/>
    <mergeCell ref="AK38:AK40"/>
    <mergeCell ref="A35:A37"/>
    <mergeCell ref="B35:B37"/>
    <mergeCell ref="AG35:AG37"/>
    <mergeCell ref="AH35:AH37"/>
    <mergeCell ref="AI35:AI37"/>
    <mergeCell ref="AJ35:AJ37"/>
    <mergeCell ref="AK29:AK31"/>
    <mergeCell ref="A32:A34"/>
    <mergeCell ref="B32:B34"/>
    <mergeCell ref="AG32:AG34"/>
    <mergeCell ref="AH32:AH34"/>
    <mergeCell ref="AI32:AI34"/>
    <mergeCell ref="AJ32:AJ34"/>
    <mergeCell ref="AK32:AK34"/>
    <mergeCell ref="A29:A31"/>
    <mergeCell ref="B29:B31"/>
    <mergeCell ref="AG29:AG31"/>
    <mergeCell ref="AH29:AH31"/>
    <mergeCell ref="AI29:AI31"/>
    <mergeCell ref="AJ29:AJ31"/>
    <mergeCell ref="AK23:AK25"/>
    <mergeCell ref="A26:A28"/>
    <mergeCell ref="B26:B28"/>
    <mergeCell ref="AG26:AG28"/>
    <mergeCell ref="AH26:AH28"/>
    <mergeCell ref="AI26:AI28"/>
    <mergeCell ref="AJ26:AJ28"/>
    <mergeCell ref="AK26:AK28"/>
    <mergeCell ref="A23:A25"/>
    <mergeCell ref="B23:B25"/>
    <mergeCell ref="AG23:AG25"/>
    <mergeCell ref="AH23:AH25"/>
    <mergeCell ref="AI23:AI25"/>
    <mergeCell ref="AJ23:AJ25"/>
    <mergeCell ref="AK17:AK19"/>
    <mergeCell ref="A20:A22"/>
    <mergeCell ref="B20:B22"/>
    <mergeCell ref="AG20:AG22"/>
    <mergeCell ref="AH20:AH22"/>
    <mergeCell ref="AI20:AI22"/>
    <mergeCell ref="AJ20:AJ22"/>
    <mergeCell ref="AK20:AK22"/>
    <mergeCell ref="A17:A19"/>
    <mergeCell ref="B17:B19"/>
    <mergeCell ref="AG17:AG19"/>
    <mergeCell ref="AH17:AH19"/>
    <mergeCell ref="AI17:AI19"/>
    <mergeCell ref="AJ17:AJ19"/>
    <mergeCell ref="AK11:AK13"/>
    <mergeCell ref="A14:A16"/>
    <mergeCell ref="B14:B16"/>
    <mergeCell ref="AG14:AG16"/>
    <mergeCell ref="AH14:AH16"/>
    <mergeCell ref="AI14:AI16"/>
    <mergeCell ref="AJ14:AJ16"/>
    <mergeCell ref="AK14:AK16"/>
    <mergeCell ref="A11:A13"/>
    <mergeCell ref="B11:B13"/>
    <mergeCell ref="AG11:AG13"/>
    <mergeCell ref="AH11:AH13"/>
    <mergeCell ref="AI11:AI13"/>
    <mergeCell ref="AJ11:AJ13"/>
    <mergeCell ref="AJ5:AJ6"/>
    <mergeCell ref="AK5:AK6"/>
    <mergeCell ref="A8:A10"/>
    <mergeCell ref="B8:B10"/>
    <mergeCell ref="AG8:AG10"/>
    <mergeCell ref="AH8:AH10"/>
    <mergeCell ref="AI8:AI10"/>
    <mergeCell ref="AJ8:AJ10"/>
    <mergeCell ref="AK8:AK10"/>
    <mergeCell ref="A5:A6"/>
    <mergeCell ref="B5:B6"/>
    <mergeCell ref="C5:AF5"/>
    <mergeCell ref="AG5:AG6"/>
    <mergeCell ref="AH5:AH6"/>
    <mergeCell ref="AI5:AI6"/>
  </mergeCells>
  <conditionalFormatting sqref="AI192:AI213 AI102:AI123 AI147:AI168 AI8:AI9 AI11:AI12 AI14:AI15 AI17:AI18 AI20:AI21 AI23:AI24 AI32:AI33 AI35:AI36 AI38:AI39 AI41:AI42 AI44:AI45 AI47:AI48 AI50:AI51 AI53:AI54 AI56:AI57 AI59:AI60 AI29:AI30 AI26:AI27">
    <cfRule type="cellIs" dxfId="5" priority="1" stopIfTrue="1" operator="equal">
      <formula>"x"</formula>
    </cfRule>
  </conditionalFormatting>
  <conditionalFormatting sqref="AJ192:AJ213 AJ102:AJ123 AJ147:AJ168 AJ8:AJ9 AJ11:AJ12 AJ14:AJ15 AJ17:AJ18 AJ20:AJ21 AJ23:AJ24 AJ32:AJ33 AJ35:AJ36 AJ38:AJ39 AJ41:AJ42 AJ44:AJ45 AJ47:AJ48 AJ50:AJ51 AJ53:AJ54 AJ56:AJ57 AJ59:AJ60 AJ29:AJ30 AJ26:AJ27">
    <cfRule type="cellIs" dxfId="4" priority="2" stopIfTrue="1" operator="equal">
      <formula>"x"</formula>
    </cfRule>
  </conditionalFormatting>
  <printOptions horizontalCentered="1" verticalCentered="1"/>
  <pageMargins left="0.31496062992125984" right="0.31496062992125984" top="0.31496062992125984" bottom="0.31496062992125984" header="3.4251968503937009" footer="0.11811023622047245"/>
  <pageSetup paperSize="9" scale="45" orientation="landscape" r:id="rId1"/>
  <headerFooter>
    <oddHeader>&amp;C&amp;14&amp;G</oddHeader>
    <oddFooter>&amp;CProgram za izračun rezultata i provedbu natjecanja u disciplini “lov šarana”&amp;R&amp;"-,Bold"&amp;20&amp;D  &amp;T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2A412-8F6B-4936-B6C8-4A9ADF4CA614}">
  <sheetPr codeName="Sheet6">
    <tabColor rgb="FFFF0000"/>
  </sheetPr>
  <dimension ref="A1:AU4187"/>
  <sheetViews>
    <sheetView showGridLines="0" showRowColHeaders="0" zoomScale="71" zoomScaleNormal="71" workbookViewId="0">
      <selection activeCell="N36" sqref="N36:N37"/>
    </sheetView>
  </sheetViews>
  <sheetFormatPr defaultRowHeight="12.75" x14ac:dyDescent="0.2"/>
  <cols>
    <col min="1" max="1" width="8.140625" style="59" customWidth="1"/>
    <col min="2" max="2" width="18.5703125" style="70" customWidth="1"/>
    <col min="3" max="32" width="6.7109375" style="59" customWidth="1"/>
    <col min="33" max="34" width="12.28515625" style="59" customWidth="1"/>
    <col min="35" max="36" width="10.28515625" style="59" customWidth="1"/>
    <col min="37" max="37" width="13.7109375" style="59" customWidth="1"/>
    <col min="38" max="39" width="13.7109375" style="59" hidden="1" customWidth="1"/>
    <col min="40" max="40" width="9.140625" style="59" hidden="1" customWidth="1"/>
    <col min="41" max="41" width="10.7109375" style="64" hidden="1" customWidth="1"/>
    <col min="42" max="42" width="15.85546875" style="59" hidden="1" customWidth="1"/>
    <col min="43" max="43" width="14.7109375" style="65" hidden="1" customWidth="1"/>
    <col min="44" max="45" width="10.7109375" style="59" hidden="1" customWidth="1"/>
    <col min="46" max="46" width="17.42578125" style="66" hidden="1" customWidth="1"/>
    <col min="47" max="47" width="9.140625" style="59" hidden="1" customWidth="1"/>
    <col min="48" max="16384" width="9.140625" style="59"/>
  </cols>
  <sheetData>
    <row r="1" spans="1:47" ht="34.5" x14ac:dyDescent="0.45">
      <c r="B1" s="60"/>
      <c r="C1" s="61"/>
      <c r="E1" s="61"/>
      <c r="F1" s="61"/>
      <c r="G1" s="61"/>
      <c r="I1" s="61"/>
      <c r="J1" s="61"/>
      <c r="K1" s="61"/>
      <c r="M1" s="61"/>
      <c r="O1" s="61"/>
      <c r="P1" s="61"/>
      <c r="Q1" s="61"/>
      <c r="R1" s="61"/>
      <c r="S1" s="62" t="str">
        <f>IF(ISTEXT('[2]Organizacija natjecanja'!F2)=TRUE,'[2]Organizacija natjecanja'!F2,"")</f>
        <v>2.KOLO KUP SSRDMŽ LOV ŠARANA 2025</v>
      </c>
      <c r="T1" s="61"/>
      <c r="U1" s="61"/>
      <c r="V1" s="61"/>
      <c r="W1" s="61"/>
      <c r="X1" s="61"/>
      <c r="Y1" s="61"/>
      <c r="AB1" s="61"/>
      <c r="AC1" s="61"/>
      <c r="AD1" s="61"/>
      <c r="AE1" s="61"/>
      <c r="AF1" s="61"/>
      <c r="AG1" s="61"/>
      <c r="AJ1" s="63" t="s">
        <v>21</v>
      </c>
    </row>
    <row r="2" spans="1:47" ht="27.75" x14ac:dyDescent="0.4">
      <c r="B2" s="60"/>
      <c r="AG2" s="67" t="str">
        <f>IF(ISTEXT('[2]Organizacija natjecanja'!F5)=TRUE,'[2]Organizacija natjecanja'!F5,"")</f>
        <v>Ivanovec 25-27.4</v>
      </c>
    </row>
    <row r="3" spans="1:47" ht="30" x14ac:dyDescent="0.4">
      <c r="B3" s="60"/>
      <c r="S3" s="68" t="s">
        <v>22</v>
      </c>
      <c r="Z3" s="69"/>
    </row>
    <row r="4" spans="1:47" ht="13.5" thickBot="1" x14ac:dyDescent="0.25"/>
    <row r="5" spans="1:47" ht="28.15" customHeight="1" thickTop="1" thickBot="1" x14ac:dyDescent="0.3">
      <c r="A5" s="71" t="s">
        <v>23</v>
      </c>
      <c r="B5" s="72" t="s">
        <v>24</v>
      </c>
      <c r="C5" s="73" t="s">
        <v>25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26</v>
      </c>
      <c r="AH5" s="76" t="s">
        <v>27</v>
      </c>
      <c r="AI5" s="77" t="s">
        <v>28</v>
      </c>
      <c r="AJ5" s="78" t="s">
        <v>29</v>
      </c>
      <c r="AK5" s="79" t="s">
        <v>12</v>
      </c>
      <c r="AL5" s="80"/>
      <c r="AM5" s="80"/>
      <c r="AO5" s="64" t="s">
        <v>30</v>
      </c>
      <c r="AQ5" s="65" t="s">
        <v>31</v>
      </c>
      <c r="AR5" s="81">
        <v>0.1</v>
      </c>
      <c r="AS5" s="81" t="s">
        <v>32</v>
      </c>
      <c r="AT5" s="82" t="s">
        <v>33</v>
      </c>
      <c r="AU5" s="59" t="s">
        <v>34</v>
      </c>
    </row>
    <row r="6" spans="1:47" ht="45" customHeight="1" thickTop="1" thickBot="1" x14ac:dyDescent="0.25">
      <c r="A6" s="83"/>
      <c r="B6" s="84"/>
      <c r="C6" s="85">
        <v>1</v>
      </c>
      <c r="D6" s="85">
        <v>2</v>
      </c>
      <c r="E6" s="85">
        <v>3</v>
      </c>
      <c r="F6" s="86">
        <v>4</v>
      </c>
      <c r="G6" s="85">
        <v>5</v>
      </c>
      <c r="H6" s="85">
        <v>6</v>
      </c>
      <c r="I6" s="85">
        <v>7</v>
      </c>
      <c r="J6" s="86">
        <v>8</v>
      </c>
      <c r="K6" s="85">
        <v>9</v>
      </c>
      <c r="L6" s="87">
        <v>10</v>
      </c>
      <c r="M6" s="85">
        <v>11</v>
      </c>
      <c r="N6" s="85">
        <v>12</v>
      </c>
      <c r="O6" s="85">
        <v>13</v>
      </c>
      <c r="P6" s="85">
        <v>14</v>
      </c>
      <c r="Q6" s="85">
        <v>15</v>
      </c>
      <c r="R6" s="87">
        <v>16</v>
      </c>
      <c r="S6" s="85">
        <v>17</v>
      </c>
      <c r="T6" s="85">
        <v>18</v>
      </c>
      <c r="U6" s="86">
        <v>19</v>
      </c>
      <c r="V6" s="85">
        <v>20</v>
      </c>
      <c r="W6" s="85">
        <v>21</v>
      </c>
      <c r="X6" s="85">
        <v>22</v>
      </c>
      <c r="Y6" s="85">
        <v>23</v>
      </c>
      <c r="Z6" s="86">
        <v>24</v>
      </c>
      <c r="AA6" s="85">
        <v>25</v>
      </c>
      <c r="AB6" s="85">
        <v>26</v>
      </c>
      <c r="AC6" s="85">
        <v>27</v>
      </c>
      <c r="AD6" s="85">
        <v>28</v>
      </c>
      <c r="AE6" s="85">
        <v>29</v>
      </c>
      <c r="AF6" s="86">
        <v>30</v>
      </c>
      <c r="AG6" s="88"/>
      <c r="AH6" s="89"/>
      <c r="AI6" s="90"/>
      <c r="AJ6" s="91"/>
      <c r="AK6" s="92"/>
      <c r="AL6" s="80" t="s">
        <v>35</v>
      </c>
      <c r="AM6" s="80" t="s">
        <v>36</v>
      </c>
      <c r="AN6" s="80" t="s">
        <v>37</v>
      </c>
      <c r="AO6" s="64">
        <f>IF(COUNT(AO8:AO61)&gt;0,MAX(AO8:AO61),"")</f>
        <v>15.81</v>
      </c>
    </row>
    <row r="7" spans="1:47" ht="4.5" hidden="1" customHeight="1" thickTop="1" thickBot="1" x14ac:dyDescent="0.25">
      <c r="A7" s="93"/>
      <c r="B7" s="94"/>
      <c r="C7" s="95"/>
      <c r="D7" s="96"/>
      <c r="E7" s="97"/>
      <c r="F7" s="98"/>
      <c r="G7" s="96"/>
      <c r="H7" s="97"/>
      <c r="I7" s="97"/>
      <c r="J7" s="98"/>
      <c r="K7" s="96"/>
      <c r="L7" s="97"/>
      <c r="M7" s="98"/>
      <c r="N7" s="95"/>
      <c r="O7" s="95"/>
      <c r="P7" s="95"/>
      <c r="Q7" s="96"/>
      <c r="R7" s="97"/>
      <c r="S7" s="98"/>
      <c r="T7" s="96"/>
      <c r="U7" s="98"/>
      <c r="V7" s="95"/>
      <c r="W7" s="96"/>
      <c r="X7" s="97"/>
      <c r="Y7" s="97"/>
      <c r="Z7" s="98"/>
      <c r="AA7" s="96"/>
      <c r="AB7" s="97"/>
      <c r="AC7" s="97"/>
      <c r="AD7" s="97"/>
      <c r="AE7" s="97"/>
      <c r="AF7" s="99"/>
      <c r="AG7" s="100"/>
      <c r="AH7" s="101"/>
      <c r="AI7" s="102"/>
      <c r="AJ7" s="103"/>
      <c r="AK7" s="104"/>
      <c r="AL7" s="105"/>
      <c r="AM7" s="105"/>
    </row>
    <row r="8" spans="1:47" ht="18" customHeight="1" thickTop="1" x14ac:dyDescent="0.2">
      <c r="A8" s="106">
        <f>IF(ISNUMBER('[2]Prijava i izvlačenje brojeva'!A2)=TRUE,'[2]Prijava i izvlačenje brojeva'!A2,"")</f>
        <v>1</v>
      </c>
      <c r="B8" s="107" t="str">
        <f>IF(ISTEXT('[2]Prijava i izvlačenje brojeva'!C2)=TRUE,'[2]Prijava i izvlačenje brojeva'!C2,"")</f>
        <v>Bjelka Domašinec</v>
      </c>
      <c r="C8" s="108">
        <v>15.81</v>
      </c>
      <c r="D8" s="109">
        <v>6.78</v>
      </c>
      <c r="E8" s="109">
        <v>4.82</v>
      </c>
      <c r="F8" s="109">
        <v>2.89</v>
      </c>
      <c r="G8" s="109">
        <v>9.86</v>
      </c>
      <c r="H8" s="109">
        <v>5.55</v>
      </c>
      <c r="I8" s="109">
        <v>6.36</v>
      </c>
      <c r="J8" s="109">
        <v>4.5599999999999996</v>
      </c>
      <c r="K8" s="109">
        <v>6.02</v>
      </c>
      <c r="L8" s="109">
        <v>5.51</v>
      </c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0"/>
      <c r="AG8" s="111">
        <f>IF(ISBLANK(AJ8)=FALSE,"",IF(AND(COUNT(C8:AF10)&gt;0,ISBLANK(AI8)=TRUE),AQ8,IF(AND(COUNT(C8:AF10)&gt;0,ISBLANK(AI8)=FALSE),AQ8-AR8,"")))</f>
        <v>61.343999999999994</v>
      </c>
      <c r="AH8" s="112">
        <f>IF(ISBLANK(AJ8)=FALSE,"",IF(COUNT(C8:AF10)&gt;0,MAX(C8:AF10),""))</f>
        <v>15.81</v>
      </c>
      <c r="AI8" s="113" t="s">
        <v>65</v>
      </c>
      <c r="AJ8" s="114"/>
      <c r="AK8" s="115">
        <f>IF(ISTEXT('[2]Prijava i izvlačenje brojeva'!C2)=FALSE,"",IF(AND(ISNUMBER(A8)=FALSE,ISTEXT(B8)=TRUE),'[2]Prijava i izvlačenje brojeva'!$H$1+1,IF(AND(COUNT(C8:AF10)&gt;0,ISBLANK(AJ8)=TRUE),AU8,"")))</f>
        <v>3</v>
      </c>
      <c r="AL8" s="116">
        <f xml:space="preserve"> IF(ISNUMBER(AK8)=TRUE,AK8,"")</f>
        <v>3</v>
      </c>
      <c r="AM8" s="116" t="str">
        <f>IF(ISTEXT(B8)=TRUE,B8,"")</f>
        <v>Bjelka Domašinec</v>
      </c>
      <c r="AN8" s="59">
        <f>IF(ISNUMBER(AG8)=TRUE,AG8,"")</f>
        <v>61.343999999999994</v>
      </c>
      <c r="AO8" s="64">
        <f>IF(ISNUMBER(AH8)=TRUE,AH8,"")</f>
        <v>15.81</v>
      </c>
      <c r="AP8" s="59" t="str">
        <f>IF(ISTEXT(B8)=TRUE,B8,"")</f>
        <v>Bjelka Domašinec</v>
      </c>
      <c r="AQ8" s="117">
        <f>IF(COUNT(C8:AF10)&gt;0,SUM(C8:AF10),"")</f>
        <v>68.16</v>
      </c>
      <c r="AR8" s="65">
        <f>IF(ISNUMBER(AQ8)=TRUE,AQ8/10,"")</f>
        <v>6.8159999999999998</v>
      </c>
      <c r="AS8" s="65">
        <f>IF(AND(ISBLANK(AJ8)=TRUE,ISNUMBER(AG8)=TRUE),AG8,"")</f>
        <v>61.343999999999994</v>
      </c>
      <c r="AT8" s="66">
        <f>IF(ISNUMBER(AS8)=TRUE,AS8+AO8/10000000,"")</f>
        <v>61.344001580999993</v>
      </c>
      <c r="AU8" s="59">
        <f>IF(ISNUMBER(AT8)=TRUE,((COUNT(AT$8:AT$61)+1-RANK(AT8,$AT$8:$AT$61,0)-RANK(AT8,$AT$8:$AT$61,1))/2)+RANK(AT8,$AT$8:$AT$61,0),"")</f>
        <v>3</v>
      </c>
    </row>
    <row r="9" spans="1:47" ht="18" customHeight="1" x14ac:dyDescent="0.2">
      <c r="A9" s="118"/>
      <c r="B9" s="119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2"/>
      <c r="AG9" s="123"/>
      <c r="AH9" s="124"/>
      <c r="AI9" s="125"/>
      <c r="AJ9" s="126"/>
      <c r="AK9" s="127"/>
      <c r="AL9" s="116"/>
      <c r="AM9" s="116"/>
      <c r="AQ9" s="117"/>
      <c r="AR9" s="65"/>
      <c r="AS9" s="65"/>
    </row>
    <row r="10" spans="1:47" ht="18" customHeight="1" thickBot="1" x14ac:dyDescent="0.25">
      <c r="A10" s="128"/>
      <c r="B10" s="129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2"/>
      <c r="AG10" s="133"/>
      <c r="AH10" s="134"/>
      <c r="AI10" s="135"/>
      <c r="AJ10" s="136"/>
      <c r="AK10" s="137"/>
      <c r="AL10" s="116" t="str">
        <f t="shared" ref="AL10:AL61" si="0" xml:space="preserve"> IF(ISNUMBER(AK10)=TRUE,AK10,"")</f>
        <v/>
      </c>
      <c r="AM10" s="116" t="str">
        <f t="shared" ref="AM10:AM61" si="1">IF(ISTEXT(B10)=TRUE,B10,"")</f>
        <v/>
      </c>
      <c r="AN10" s="59" t="str">
        <f t="shared" ref="AN10:AN61" si="2">IF(ISNUMBER(AG10)=TRUE,AG10,"")</f>
        <v/>
      </c>
      <c r="AQ10" s="117"/>
      <c r="AR10" s="65"/>
      <c r="AS10" s="65"/>
    </row>
    <row r="11" spans="1:47" ht="18" customHeight="1" thickTop="1" x14ac:dyDescent="0.2">
      <c r="A11" s="138">
        <f>IF(ISNUMBER('[2]Prijava i izvlačenje brojeva'!A3)=TRUE,'[2]Prijava i izvlačenje brojeva'!A3,"")</f>
        <v>2</v>
      </c>
      <c r="B11" s="139" t="str">
        <f>IF(ISTEXT('[2]Prijava i izvlačenje brojeva'!C3)=TRUE,'[2]Prijava i izvlačenje brojeva'!C3,"")</f>
        <v>Ostriž Cirkovljan</v>
      </c>
      <c r="C11" s="140">
        <v>5.0199999999999996</v>
      </c>
      <c r="D11" s="141">
        <v>8.61</v>
      </c>
      <c r="E11" s="141">
        <v>10.81</v>
      </c>
      <c r="F11" s="141">
        <v>7.13</v>
      </c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2"/>
      <c r="AG11" s="143">
        <f>IF(ISBLANK(AJ11)=FALSE,"",IF(AND(COUNT(C11:AF13)&gt;0,ISBLANK(AI11)=TRUE),AQ11,IF(AND(COUNT(C11:AF13)&gt;0,ISBLANK(AI11)=FALSE),AQ11-AR11,"")))</f>
        <v>31.569999999999997</v>
      </c>
      <c r="AH11" s="144">
        <f>IF(ISBLANK(AJ11)=FALSE,"",IF(COUNT(C11:AF13)&gt;0,MAX(C11:AF13),""))</f>
        <v>10.81</v>
      </c>
      <c r="AI11" s="145"/>
      <c r="AJ11" s="146"/>
      <c r="AK11" s="147">
        <f>IF(ISTEXT('[2]Prijava i izvlačenje brojeva'!C3)=FALSE,"",IF(AND(ISNUMBER(A11)=FALSE,ISTEXT(B11)=TRUE),'[2]Prijava i izvlačenje brojeva'!$H$1+1,IF(AND(COUNT(C11:AF13)&gt;0,ISBLANK(AJ11)=TRUE),AU11,"")))</f>
        <v>5</v>
      </c>
      <c r="AL11" s="116">
        <f t="shared" si="0"/>
        <v>5</v>
      </c>
      <c r="AM11" s="116" t="str">
        <f t="shared" si="1"/>
        <v>Ostriž Cirkovljan</v>
      </c>
      <c r="AN11" s="59">
        <f t="shared" si="2"/>
        <v>31.569999999999997</v>
      </c>
      <c r="AO11" s="64">
        <f>IF(ISNUMBER(AH11)=TRUE,AH11,"")</f>
        <v>10.81</v>
      </c>
      <c r="AP11" s="59" t="str">
        <f>IF(ISTEXT(B11)=TRUE,B11,"")</f>
        <v>Ostriž Cirkovljan</v>
      </c>
      <c r="AQ11" s="117">
        <f>IF(COUNT(C11:AF13)&gt;0,SUM(C11:AF13),"")</f>
        <v>31.569999999999997</v>
      </c>
      <c r="AR11" s="65">
        <f>IF(ISNUMBER(AQ11)=TRUE,AQ11/10,"")</f>
        <v>3.1569999999999996</v>
      </c>
      <c r="AS11" s="65">
        <f>IF(AND(ISBLANK(AJ11)=TRUE,ISNUMBER(AG11)=TRUE),AG11,"")</f>
        <v>31.569999999999997</v>
      </c>
      <c r="AT11" s="66">
        <f>IF(ISNUMBER(AS11)=TRUE,AS11+AO11/10000000,"")</f>
        <v>31.570001080999997</v>
      </c>
      <c r="AU11" s="59">
        <f>IF(ISNUMBER(AT11)=TRUE,((COUNT(AT$8:AT$61)+1-RANK(AT11,$AT$8:$AT$61,0)-RANK(AT11,$AT$8:$AT$61,1))/2)+RANK(AT11,$AT$8:$AT$61,0),"")</f>
        <v>5</v>
      </c>
    </row>
    <row r="12" spans="1:47" ht="18" customHeight="1" x14ac:dyDescent="0.2">
      <c r="A12" s="148"/>
      <c r="B12" s="149"/>
      <c r="C12" s="150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53"/>
      <c r="AH12" s="154"/>
      <c r="AI12" s="155"/>
      <c r="AJ12" s="156"/>
      <c r="AK12" s="157"/>
      <c r="AL12" s="116"/>
      <c r="AM12" s="116"/>
      <c r="AQ12" s="117"/>
      <c r="AR12" s="65"/>
      <c r="AS12" s="65"/>
    </row>
    <row r="13" spans="1:47" ht="18" customHeight="1" thickBot="1" x14ac:dyDescent="0.25">
      <c r="A13" s="158"/>
      <c r="B13" s="159"/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2"/>
      <c r="AG13" s="163"/>
      <c r="AH13" s="164"/>
      <c r="AI13" s="165"/>
      <c r="AJ13" s="166"/>
      <c r="AK13" s="167"/>
      <c r="AL13" s="116" t="str">
        <f t="shared" si="0"/>
        <v/>
      </c>
      <c r="AM13" s="116" t="str">
        <f t="shared" si="1"/>
        <v/>
      </c>
      <c r="AN13" s="59" t="str">
        <f t="shared" si="2"/>
        <v/>
      </c>
      <c r="AQ13" s="117"/>
      <c r="AR13" s="65"/>
      <c r="AS13" s="65"/>
    </row>
    <row r="14" spans="1:47" ht="18" customHeight="1" thickTop="1" x14ac:dyDescent="0.2">
      <c r="A14" s="106">
        <f>IF(ISNUMBER('[2]Prijava i izvlačenje brojeva'!A4)=TRUE,'[2]Prijava i izvlačenje brojeva'!A4,"")</f>
        <v>3</v>
      </c>
      <c r="B14" s="107" t="str">
        <f>IF(ISTEXT('[2]Prijava i izvlačenje brojeva'!C4)=TRUE,'[2]Prijava i izvlačenje brojeva'!C4,"")</f>
        <v>Smuđ Goričan</v>
      </c>
      <c r="C14" s="168">
        <v>0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70"/>
      <c r="AG14" s="111">
        <f>IF(ISBLANK(AJ14)=FALSE,"",IF(AND(COUNT(C14:AF16)&gt;0,ISBLANK(AI14)=TRUE),AQ14,IF(AND(COUNT(C14:AF16)&gt;0,ISBLANK(AI14)=FALSE),AQ14-AR14,"")))</f>
        <v>0</v>
      </c>
      <c r="AH14" s="112">
        <f>IF(ISBLANK(AJ14)=FALSE,"",IF(COUNT(C14:AF16)&gt;0,MAX(C14:AF16),""))</f>
        <v>0</v>
      </c>
      <c r="AI14" s="171"/>
      <c r="AJ14" s="172"/>
      <c r="AK14" s="173">
        <f>IF(ISTEXT('[2]Prijava i izvlačenje brojeva'!C4)=FALSE,"",IF(AND(ISNUMBER(A14)=FALSE,ISTEXT(B14)=TRUE),'[2]Prijava i izvlačenje brojeva'!$H$1+1,IF(AND(COUNT(C14:AF16)&gt;0,ISBLANK(AJ14)=TRUE),AU14,"")))</f>
        <v>6</v>
      </c>
      <c r="AL14" s="116">
        <f t="shared" si="0"/>
        <v>6</v>
      </c>
      <c r="AM14" s="116" t="str">
        <f t="shared" si="1"/>
        <v>Smuđ Goričan</v>
      </c>
      <c r="AN14" s="59">
        <f t="shared" si="2"/>
        <v>0</v>
      </c>
      <c r="AO14" s="64">
        <f>IF(ISNUMBER(AH14)=TRUE,AH14,"")</f>
        <v>0</v>
      </c>
      <c r="AP14" s="59" t="str">
        <f>IF(ISTEXT(B14)=TRUE,B14,"")</f>
        <v>Smuđ Goričan</v>
      </c>
      <c r="AQ14" s="117">
        <f>IF(COUNT(C14:AF16)&gt;0,SUM(C14:AF16),"")</f>
        <v>0</v>
      </c>
      <c r="AR14" s="65">
        <f>IF(ISNUMBER(AQ14)=TRUE,AQ14/10,"")</f>
        <v>0</v>
      </c>
      <c r="AS14" s="65">
        <f>IF(AND(ISBLANK(AJ14)=TRUE,ISNUMBER(AG14)=TRUE),AG14,"")</f>
        <v>0</v>
      </c>
      <c r="AT14" s="66">
        <f>IF(ISNUMBER(AS14)=TRUE,AS14+AO14/10000000,"")</f>
        <v>0</v>
      </c>
      <c r="AU14" s="59">
        <f>IF(ISNUMBER(AT14)=TRUE,((COUNT(AT$8:AT$61)+1-RANK(AT14,$AT$8:$AT$61,0)-RANK(AT14,$AT$8:$AT$61,1))/2)+RANK(AT14,$AT$8:$AT$61,0),"")</f>
        <v>6</v>
      </c>
    </row>
    <row r="15" spans="1:47" ht="18" customHeight="1" x14ac:dyDescent="0.2">
      <c r="A15" s="118"/>
      <c r="B15" s="119"/>
      <c r="C15" s="174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6"/>
      <c r="AG15" s="123"/>
      <c r="AH15" s="124"/>
      <c r="AI15" s="125"/>
      <c r="AJ15" s="126"/>
      <c r="AK15" s="127"/>
      <c r="AL15" s="116"/>
      <c r="AM15" s="116"/>
      <c r="AQ15" s="117"/>
      <c r="AR15" s="65"/>
      <c r="AS15" s="65"/>
    </row>
    <row r="16" spans="1:47" ht="18" customHeight="1" thickBot="1" x14ac:dyDescent="0.25">
      <c r="A16" s="128"/>
      <c r="B16" s="129"/>
      <c r="C16" s="130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2"/>
      <c r="AG16" s="133"/>
      <c r="AH16" s="134"/>
      <c r="AI16" s="135"/>
      <c r="AJ16" s="136"/>
      <c r="AK16" s="137"/>
      <c r="AL16" s="116" t="str">
        <f t="shared" si="0"/>
        <v/>
      </c>
      <c r="AM16" s="116" t="str">
        <f t="shared" si="1"/>
        <v/>
      </c>
      <c r="AN16" s="59" t="str">
        <f t="shared" si="2"/>
        <v/>
      </c>
      <c r="AQ16" s="117"/>
      <c r="AR16" s="65"/>
      <c r="AS16" s="65"/>
    </row>
    <row r="17" spans="1:47" ht="18" customHeight="1" thickTop="1" x14ac:dyDescent="0.2">
      <c r="A17" s="138">
        <f>IF(ISNUMBER('[2]Prijava i izvlačenje brojeva'!A5)=TRUE,'[2]Prijava i izvlačenje brojeva'!A5,"")</f>
        <v>4</v>
      </c>
      <c r="B17" s="139" t="str">
        <f>IF(ISTEXT('[2]Prijava i izvlačenje brojeva'!C5)=TRUE,'[2]Prijava i izvlačenje brojeva'!C5,"")</f>
        <v>Linjak 2 Ivanovec</v>
      </c>
      <c r="C17" s="177">
        <v>2.33</v>
      </c>
      <c r="D17" s="178">
        <v>12.74</v>
      </c>
      <c r="E17" s="178">
        <v>7.35</v>
      </c>
      <c r="F17" s="178">
        <v>9.82</v>
      </c>
      <c r="G17" s="178">
        <v>2.15</v>
      </c>
      <c r="H17" s="178">
        <v>5.84</v>
      </c>
      <c r="I17" s="178">
        <v>6.89</v>
      </c>
      <c r="J17" s="178">
        <v>5.66</v>
      </c>
      <c r="K17" s="178">
        <v>3.76</v>
      </c>
      <c r="L17" s="178">
        <v>12.43</v>
      </c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9"/>
      <c r="AG17" s="143">
        <f>IF(ISBLANK(AJ17)=FALSE,"",IF(AND(COUNT(C17:AF19)&gt;0,ISBLANK(AI17)=TRUE),AQ17,IF(AND(COUNT(C17:AF19)&gt;0,ISBLANK(AI17)=FALSE),AQ17-AR17,"")))</f>
        <v>68.97</v>
      </c>
      <c r="AH17" s="144">
        <f>IF(ISBLANK(AJ17)=FALSE,"",IF(COUNT(C17:AF19)&gt;0,MAX(C17:AF19),""))</f>
        <v>12.74</v>
      </c>
      <c r="AI17" s="145"/>
      <c r="AJ17" s="146"/>
      <c r="AK17" s="147">
        <f>IF(ISTEXT('[2]Prijava i izvlačenje brojeva'!C5)=FALSE,"",IF(AND(ISNUMBER(A17)=FALSE,ISTEXT(B17)=TRUE),'[2]Prijava i izvlačenje brojeva'!$H$1+1,IF(AND(COUNT(C17:AF19)&gt;0,ISBLANK(AJ17)=TRUE),AU17,"")))</f>
        <v>2</v>
      </c>
      <c r="AL17" s="116">
        <f t="shared" si="0"/>
        <v>2</v>
      </c>
      <c r="AM17" s="116" t="str">
        <f t="shared" si="1"/>
        <v>Linjak 2 Ivanovec</v>
      </c>
      <c r="AN17" s="59">
        <f t="shared" si="2"/>
        <v>68.97</v>
      </c>
      <c r="AO17" s="64">
        <f>IF(ISNUMBER(AH17)=TRUE,AH17,"")</f>
        <v>12.74</v>
      </c>
      <c r="AP17" s="59" t="str">
        <f>IF(ISTEXT(B17)=TRUE,B17,"")</f>
        <v>Linjak 2 Ivanovec</v>
      </c>
      <c r="AQ17" s="117">
        <f>IF(COUNT(C17:AF19)&gt;0,SUM(C17:AF19),"")</f>
        <v>68.97</v>
      </c>
      <c r="AR17" s="65">
        <f>IF(ISNUMBER(AQ17)=TRUE,AQ17/10,"")</f>
        <v>6.8970000000000002</v>
      </c>
      <c r="AS17" s="65">
        <f>IF(AND(ISBLANK(AJ17)=TRUE,ISNUMBER(AG17)=TRUE),AG17,"")</f>
        <v>68.97</v>
      </c>
      <c r="AT17" s="66">
        <f>IF(ISNUMBER(AS17)=TRUE,AS17+AO17/10000000,"")</f>
        <v>68.970001273999998</v>
      </c>
      <c r="AU17" s="59">
        <f>IF(ISNUMBER(AT17)=TRUE,((COUNT(AT$8:AT$61)+1-RANK(AT17,$AT$8:$AT$61,0)-RANK(AT17,$AT$8:$AT$61,1))/2)+RANK(AT17,$AT$8:$AT$61,0),"")</f>
        <v>2</v>
      </c>
    </row>
    <row r="18" spans="1:47" ht="18" customHeight="1" x14ac:dyDescent="0.2">
      <c r="A18" s="148"/>
      <c r="B18" s="149"/>
      <c r="C18" s="150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2"/>
      <c r="AG18" s="153"/>
      <c r="AH18" s="154"/>
      <c r="AI18" s="155"/>
      <c r="AJ18" s="156"/>
      <c r="AK18" s="157"/>
      <c r="AL18" s="116"/>
      <c r="AM18" s="116"/>
      <c r="AQ18" s="117"/>
      <c r="AR18" s="65"/>
      <c r="AS18" s="65"/>
    </row>
    <row r="19" spans="1:47" ht="18" customHeight="1" thickBot="1" x14ac:dyDescent="0.25">
      <c r="A19" s="158"/>
      <c r="B19" s="159"/>
      <c r="C19" s="180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2"/>
      <c r="AG19" s="163"/>
      <c r="AH19" s="164"/>
      <c r="AI19" s="165"/>
      <c r="AJ19" s="166"/>
      <c r="AK19" s="167"/>
      <c r="AL19" s="116" t="str">
        <f t="shared" si="0"/>
        <v/>
      </c>
      <c r="AM19" s="116" t="str">
        <f t="shared" si="1"/>
        <v/>
      </c>
      <c r="AN19" s="59" t="str">
        <f t="shared" si="2"/>
        <v/>
      </c>
      <c r="AQ19" s="117"/>
      <c r="AR19" s="65"/>
      <c r="AS19" s="65"/>
    </row>
    <row r="20" spans="1:47" ht="18" customHeight="1" thickTop="1" x14ac:dyDescent="0.2">
      <c r="A20" s="106">
        <f>IF(ISNUMBER('[2]Prijava i izvlačenje brojeva'!A6)=TRUE,'[2]Prijava i izvlačenje brojeva'!A6,"")</f>
        <v>5</v>
      </c>
      <c r="B20" s="107" t="str">
        <f>IF(ISTEXT('[2]Prijava i izvlačenje brojeva'!C6)=TRUE,'[2]Prijava i izvlačenje brojeva'!C6,"")</f>
        <v xml:space="preserve">Linjak 1 Ivanovec </v>
      </c>
      <c r="C20" s="168">
        <v>5.58</v>
      </c>
      <c r="D20" s="169">
        <v>6.04</v>
      </c>
      <c r="E20" s="169">
        <v>4.91</v>
      </c>
      <c r="F20" s="169">
        <v>5.62</v>
      </c>
      <c r="G20" s="169">
        <v>3.88</v>
      </c>
      <c r="H20" s="169">
        <v>5.98</v>
      </c>
      <c r="I20" s="169">
        <v>4.4400000000000004</v>
      </c>
      <c r="J20" s="169">
        <v>3.44</v>
      </c>
      <c r="K20" s="169">
        <v>7.76</v>
      </c>
      <c r="L20" s="169">
        <v>7.31</v>
      </c>
      <c r="M20" s="169">
        <v>6.15</v>
      </c>
      <c r="N20" s="169">
        <v>5.61</v>
      </c>
      <c r="O20" s="169">
        <v>5.09</v>
      </c>
      <c r="P20" s="169">
        <v>2.86</v>
      </c>
      <c r="Q20" s="169">
        <v>8.4600000000000009</v>
      </c>
      <c r="R20" s="169">
        <v>2.86</v>
      </c>
      <c r="S20" s="169">
        <v>4.9800000000000004</v>
      </c>
      <c r="T20" s="169">
        <v>5.03</v>
      </c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70"/>
      <c r="AG20" s="111">
        <f>IF(ISBLANK(AJ20)=FALSE,"",IF(AND(COUNT(C20:AF22)&gt;0,ISBLANK(AI20)=TRUE),AQ20,IF(AND(COUNT(C20:AF22)&gt;0,ISBLANK(AI20)=FALSE),AQ20-AR20,"")))</f>
        <v>96</v>
      </c>
      <c r="AH20" s="112">
        <f>IF(ISBLANK(AJ20)=FALSE,"",IF(COUNT(C20:AF22)&gt;0,MAX(C20:AF22),""))</f>
        <v>8.4600000000000009</v>
      </c>
      <c r="AI20" s="171"/>
      <c r="AJ20" s="172"/>
      <c r="AK20" s="173">
        <f>IF(ISTEXT('[2]Prijava i izvlačenje brojeva'!C6)=FALSE,"",IF(AND(ISNUMBER(A20)=FALSE,ISTEXT(B20)=TRUE),'[2]Prijava i izvlačenje brojeva'!$H$1+1,IF(AND(COUNT(C20:AF22)&gt;0,ISBLANK(AJ20)=TRUE),AU20,"")))</f>
        <v>1</v>
      </c>
      <c r="AL20" s="116">
        <f t="shared" si="0"/>
        <v>1</v>
      </c>
      <c r="AM20" s="116" t="str">
        <f t="shared" si="1"/>
        <v xml:space="preserve">Linjak 1 Ivanovec </v>
      </c>
      <c r="AN20" s="59">
        <f t="shared" si="2"/>
        <v>96</v>
      </c>
      <c r="AO20" s="64">
        <f>IF(ISNUMBER(AH20)=TRUE,AH20,"")</f>
        <v>8.4600000000000009</v>
      </c>
      <c r="AP20" s="59" t="str">
        <f>IF(ISTEXT(B20)=TRUE,B20,"")</f>
        <v xml:space="preserve">Linjak 1 Ivanovec </v>
      </c>
      <c r="AQ20" s="117">
        <f>IF(COUNT(C20:AF22)&gt;0,SUM(C20:AF22),"")</f>
        <v>96</v>
      </c>
      <c r="AR20" s="65">
        <f>IF(ISNUMBER(AQ20)=TRUE,AQ20/10,"")</f>
        <v>9.6</v>
      </c>
      <c r="AS20" s="65">
        <f>IF(AND(ISBLANK(AJ20)=TRUE,ISNUMBER(AG20)=TRUE),AG20,"")</f>
        <v>96</v>
      </c>
      <c r="AT20" s="66">
        <f>IF(ISNUMBER(AS20)=TRUE,AS20+AO20/10000000,"")</f>
        <v>96.000000846000006</v>
      </c>
      <c r="AU20" s="59">
        <f>IF(ISNUMBER(AT20)=TRUE,((COUNT(AT$8:AT$61)+1-RANK(AT20,$AT$8:$AT$61,0)-RANK(AT20,$AT$8:$AT$61,1))/2)+RANK(AT20,$AT$8:$AT$61,0),"")</f>
        <v>1</v>
      </c>
    </row>
    <row r="21" spans="1:47" ht="18" customHeight="1" x14ac:dyDescent="0.2">
      <c r="A21" s="118"/>
      <c r="B21" s="119"/>
      <c r="C21" s="174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6"/>
      <c r="AG21" s="123"/>
      <c r="AH21" s="124"/>
      <c r="AI21" s="125"/>
      <c r="AJ21" s="126"/>
      <c r="AK21" s="127"/>
      <c r="AL21" s="116"/>
      <c r="AM21" s="116"/>
      <c r="AQ21" s="117"/>
      <c r="AR21" s="65"/>
      <c r="AS21" s="65"/>
    </row>
    <row r="22" spans="1:47" ht="18" customHeight="1" thickBot="1" x14ac:dyDescent="0.25">
      <c r="A22" s="128"/>
      <c r="B22" s="129"/>
      <c r="C22" s="130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2"/>
      <c r="AG22" s="133"/>
      <c r="AH22" s="134"/>
      <c r="AI22" s="135"/>
      <c r="AJ22" s="136"/>
      <c r="AK22" s="137"/>
      <c r="AL22" s="116" t="str">
        <f t="shared" si="0"/>
        <v/>
      </c>
      <c r="AM22" s="116" t="str">
        <f t="shared" si="1"/>
        <v/>
      </c>
      <c r="AN22" s="59" t="str">
        <f t="shared" si="2"/>
        <v/>
      </c>
      <c r="AQ22" s="117"/>
      <c r="AR22" s="65"/>
      <c r="AS22" s="65"/>
    </row>
    <row r="23" spans="1:47" ht="18" customHeight="1" thickTop="1" x14ac:dyDescent="0.2">
      <c r="A23" s="138">
        <f>IF(ISNUMBER('[2]Prijava i izvlačenje brojeva'!A7)=TRUE,'[2]Prijava i izvlačenje brojeva'!A7,"")</f>
        <v>6</v>
      </c>
      <c r="B23" s="139" t="str">
        <f>IF(ISTEXT('[2]Prijava i izvlačenje brojeva'!C7)=TRUE,'[2]Prijava i izvlačenje brojeva'!C7,"")</f>
        <v>Amur Nedelišće</v>
      </c>
      <c r="C23" s="140">
        <v>9.25</v>
      </c>
      <c r="D23" s="141">
        <v>3.88</v>
      </c>
      <c r="E23" s="141">
        <v>7.22</v>
      </c>
      <c r="F23" s="141">
        <v>5.1100000000000003</v>
      </c>
      <c r="G23" s="141">
        <v>2.15</v>
      </c>
      <c r="H23" s="141">
        <v>5.71</v>
      </c>
      <c r="I23" s="141">
        <v>6.91</v>
      </c>
      <c r="J23" s="141">
        <v>3.76</v>
      </c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2"/>
      <c r="AG23" s="143">
        <f>IF(ISBLANK(AJ23)=FALSE,"",IF(AND(COUNT(C23:AF25)&gt;0,ISBLANK(AI23)=TRUE),AQ23,IF(AND(COUNT(C23:AF25)&gt;0,ISBLANK(AI23)=FALSE),AQ23-AR23,"")))</f>
        <v>43.989999999999988</v>
      </c>
      <c r="AH23" s="144">
        <f>IF(ISBLANK(AJ23)=FALSE,"",IF(COUNT(C23:AF25)&gt;0,MAX(C23:AF25),""))</f>
        <v>9.25</v>
      </c>
      <c r="AI23" s="145"/>
      <c r="AJ23" s="146"/>
      <c r="AK23" s="147">
        <f>IF(ISTEXT('[2]Prijava i izvlačenje brojeva'!C7)=FALSE,"",IF(AND(ISNUMBER(A23)=FALSE,ISTEXT(B23)=TRUE),'[2]Prijava i izvlačenje brojeva'!$H$1+1,IF(AND(COUNT(C23:AF25)&gt;0,ISBLANK(AJ23)=TRUE),AU23,"")))</f>
        <v>4</v>
      </c>
      <c r="AL23" s="116">
        <f t="shared" si="0"/>
        <v>4</v>
      </c>
      <c r="AM23" s="116" t="str">
        <f t="shared" si="1"/>
        <v>Amur Nedelišće</v>
      </c>
      <c r="AN23" s="59">
        <f t="shared" si="2"/>
        <v>43.989999999999988</v>
      </c>
      <c r="AO23" s="64">
        <f>IF(ISNUMBER(AH23)=TRUE,AH23,"")</f>
        <v>9.25</v>
      </c>
      <c r="AP23" s="59" t="str">
        <f>IF(ISTEXT(B23)=TRUE,B23,"")</f>
        <v>Amur Nedelišće</v>
      </c>
      <c r="AQ23" s="117">
        <f>IF(COUNT(C23:AF25)&gt;0,SUM(C23:AF25),"")</f>
        <v>43.989999999999988</v>
      </c>
      <c r="AR23" s="65">
        <f>IF(ISNUMBER(AQ23)=TRUE,AQ23/10,"")</f>
        <v>4.3989999999999991</v>
      </c>
      <c r="AS23" s="65">
        <f>IF(AND(ISBLANK(AJ23)=TRUE,ISNUMBER(AG23)=TRUE),AG23,"")</f>
        <v>43.989999999999988</v>
      </c>
      <c r="AT23" s="66">
        <f>IF(ISNUMBER(AS23)=TRUE,AS23+AO23/10000000,"")</f>
        <v>43.99000092499999</v>
      </c>
      <c r="AU23" s="59">
        <f>IF(ISNUMBER(AT23)=TRUE,((COUNT(AT$8:AT$61)+1-RANK(AT23,$AT$8:$AT$61,0)-RANK(AT23,$AT$8:$AT$61,1))/2)+RANK(AT23,$AT$8:$AT$61,0),"")</f>
        <v>4</v>
      </c>
    </row>
    <row r="24" spans="1:47" ht="18" customHeight="1" x14ac:dyDescent="0.2">
      <c r="A24" s="148"/>
      <c r="B24" s="149"/>
      <c r="C24" s="150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2"/>
      <c r="AG24" s="153"/>
      <c r="AH24" s="154"/>
      <c r="AI24" s="155"/>
      <c r="AJ24" s="156"/>
      <c r="AK24" s="157"/>
      <c r="AL24" s="116"/>
      <c r="AM24" s="116"/>
      <c r="AQ24" s="117"/>
      <c r="AR24" s="65"/>
      <c r="AS24" s="65"/>
    </row>
    <row r="25" spans="1:47" ht="18" customHeight="1" thickBot="1" x14ac:dyDescent="0.25">
      <c r="A25" s="158"/>
      <c r="B25" s="159"/>
      <c r="C25" s="160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2"/>
      <c r="AG25" s="163"/>
      <c r="AH25" s="164"/>
      <c r="AI25" s="165"/>
      <c r="AJ25" s="166"/>
      <c r="AK25" s="167"/>
      <c r="AL25" s="116" t="str">
        <f t="shared" si="0"/>
        <v/>
      </c>
      <c r="AM25" s="116" t="str">
        <f t="shared" si="1"/>
        <v/>
      </c>
      <c r="AN25" s="59" t="str">
        <f t="shared" si="2"/>
        <v/>
      </c>
      <c r="AQ25" s="117"/>
      <c r="AR25" s="65"/>
      <c r="AS25" s="65"/>
    </row>
    <row r="26" spans="1:47" ht="18" customHeight="1" thickTop="1" x14ac:dyDescent="0.2">
      <c r="A26" s="106" t="str">
        <f>IF(ISNUMBER('[2]Prijava i izvlačenje brojeva'!A8)=TRUE,'[2]Prijava i izvlačenje brojeva'!A8,"")</f>
        <v/>
      </c>
      <c r="B26" s="107" t="str">
        <f>IF(ISTEXT('[2]Prijava i izvlačenje brojeva'!C8)=TRUE,'[2]Prijava i izvlačenje brojeva'!C8,"")</f>
        <v/>
      </c>
      <c r="C26" s="168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70"/>
      <c r="AG26" s="111" t="str">
        <f>IF(ISBLANK(AJ26)=FALSE,"",IF(AND(COUNT(C26:AF28)&gt;0,ISBLANK(AI26)=TRUE),AQ26,IF(AND(COUNT(C26:AF28)&gt;0,ISBLANK(AI26)=FALSE),AQ26-AR26,"")))</f>
        <v/>
      </c>
      <c r="AH26" s="112" t="str">
        <f>IF(ISBLANK(AJ26)=FALSE,"",IF(COUNT(C26:AF28)&gt;0,MAX(C26:AF28),""))</f>
        <v/>
      </c>
      <c r="AI26" s="171"/>
      <c r="AJ26" s="172"/>
      <c r="AK26" s="173" t="str">
        <f>IF(ISTEXT('[2]Prijava i izvlačenje brojeva'!C8)=FALSE,"",IF(AND(ISNUMBER(A26)=FALSE,ISTEXT(B26)=TRUE),'[2]Prijava i izvlačenje brojeva'!$H$1+1,IF(AND(COUNT(C26:AF28)&gt;0,ISBLANK(AJ26)=TRUE),AU26,"")))</f>
        <v/>
      </c>
      <c r="AL26" s="116" t="str">
        <f t="shared" si="0"/>
        <v/>
      </c>
      <c r="AM26" s="116" t="str">
        <f t="shared" si="1"/>
        <v/>
      </c>
      <c r="AN26" s="59" t="str">
        <f t="shared" si="2"/>
        <v/>
      </c>
      <c r="AO26" s="64" t="str">
        <f>IF(ISNUMBER(AH26)=TRUE,AH26,"")</f>
        <v/>
      </c>
      <c r="AP26" s="59" t="str">
        <f>IF(ISTEXT(B26)=TRUE,B26,"")</f>
        <v/>
      </c>
      <c r="AQ26" s="117" t="str">
        <f>IF(COUNT(C26:AF28)&gt;0,SUM(C26:AF28),"")</f>
        <v/>
      </c>
      <c r="AR26" s="65" t="str">
        <f>IF(ISNUMBER(AQ26)=TRUE,AQ26/10,"")</f>
        <v/>
      </c>
      <c r="AS26" s="65" t="str">
        <f>IF(AND(ISBLANK(AJ26)=TRUE,ISNUMBER(AG26)=TRUE),AG26,"")</f>
        <v/>
      </c>
      <c r="AT26" s="66" t="str">
        <f>IF(ISNUMBER(AS26)=TRUE,AS26+AO26/10000000,"")</f>
        <v/>
      </c>
      <c r="AU26" s="59" t="str">
        <f>IF(ISNUMBER(AT26)=TRUE,((COUNT(AT$8:AT$61)+1-RANK(AT26,$AT$8:$AT$61,0)-RANK(AT26,$AT$8:$AT$61,1))/2)+RANK(AT26,$AT$8:$AT$61,0),"")</f>
        <v/>
      </c>
    </row>
    <row r="27" spans="1:47" ht="18" customHeight="1" x14ac:dyDescent="0.2">
      <c r="A27" s="118"/>
      <c r="B27" s="119"/>
      <c r="C27" s="174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6"/>
      <c r="AG27" s="123"/>
      <c r="AH27" s="124"/>
      <c r="AI27" s="125"/>
      <c r="AJ27" s="126"/>
      <c r="AK27" s="127"/>
      <c r="AL27" s="116"/>
      <c r="AM27" s="116"/>
      <c r="AQ27" s="117"/>
      <c r="AR27" s="65"/>
      <c r="AS27" s="65"/>
    </row>
    <row r="28" spans="1:47" ht="18" customHeight="1" thickBot="1" x14ac:dyDescent="0.25">
      <c r="A28" s="128"/>
      <c r="B28" s="129"/>
      <c r="C28" s="130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2"/>
      <c r="AG28" s="133"/>
      <c r="AH28" s="134"/>
      <c r="AI28" s="135"/>
      <c r="AJ28" s="136"/>
      <c r="AK28" s="137"/>
      <c r="AL28" s="116" t="str">
        <f t="shared" si="0"/>
        <v/>
      </c>
      <c r="AM28" s="116" t="str">
        <f t="shared" si="1"/>
        <v/>
      </c>
      <c r="AN28" s="59" t="str">
        <f t="shared" si="2"/>
        <v/>
      </c>
      <c r="AQ28" s="117"/>
      <c r="AR28" s="65"/>
      <c r="AS28" s="65"/>
    </row>
    <row r="29" spans="1:47" ht="18" customHeight="1" thickTop="1" x14ac:dyDescent="0.2">
      <c r="A29" s="138" t="str">
        <f>IF(ISNUMBER('[2]Prijava i izvlačenje brojeva'!A9)=TRUE,'[2]Prijava i izvlačenje brojeva'!A9,"")</f>
        <v/>
      </c>
      <c r="B29" s="139" t="str">
        <f>IF(ISTEXT('[2]Prijava i izvlačenje brojeva'!C9)=TRUE,'[2]Prijava i izvlačenje brojeva'!C9,"")</f>
        <v/>
      </c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2"/>
      <c r="AG29" s="143" t="str">
        <f>IF(ISBLANK(AJ29)=FALSE,"",IF(AND(COUNT(C29:AF31)&gt;0,ISBLANK(AI29)=TRUE),AQ29,IF(AND(COUNT(C29:AF31)&gt;0,ISBLANK(AI29)=FALSE),AQ29-AR29,"")))</f>
        <v/>
      </c>
      <c r="AH29" s="144" t="str">
        <f>IF(ISBLANK(AJ29)=FALSE,"",IF(COUNT(C29:AF31)&gt;0,MAX(C29:AF31),""))</f>
        <v/>
      </c>
      <c r="AI29" s="145"/>
      <c r="AJ29" s="146"/>
      <c r="AK29" s="147" t="str">
        <f>IF(ISTEXT('[2]Prijava i izvlačenje brojeva'!C9)=FALSE,"",IF(AND(ISNUMBER(A29)=FALSE,ISTEXT(B29)=TRUE),'[2]Prijava i izvlačenje brojeva'!$H$1+1,IF(AND(COUNT(C29:AF31)&gt;0,ISBLANK(AJ29)=TRUE),AU29,"")))</f>
        <v/>
      </c>
      <c r="AL29" s="116" t="str">
        <f t="shared" si="0"/>
        <v/>
      </c>
      <c r="AM29" s="116" t="str">
        <f t="shared" si="1"/>
        <v/>
      </c>
      <c r="AN29" s="59" t="str">
        <f t="shared" si="2"/>
        <v/>
      </c>
      <c r="AO29" s="64" t="str">
        <f>IF(ISNUMBER(AH29)=TRUE,AH29,"")</f>
        <v/>
      </c>
      <c r="AP29" s="59" t="str">
        <f>IF(ISTEXT(B29)=TRUE,B29,"")</f>
        <v/>
      </c>
      <c r="AQ29" s="117" t="str">
        <f>IF(COUNT(C29:AF31)&gt;0,SUM(C29:AF31),"")</f>
        <v/>
      </c>
      <c r="AR29" s="65" t="str">
        <f>IF(ISNUMBER(AQ29)=TRUE,AQ29/10,"")</f>
        <v/>
      </c>
      <c r="AS29" s="65" t="str">
        <f>IF(AND(ISBLANK(AJ29)=TRUE,ISNUMBER(AG29)=TRUE),AG29,"")</f>
        <v/>
      </c>
      <c r="AT29" s="66" t="str">
        <f>IF(ISNUMBER(AS29)=TRUE,AS29+AO29/10000000,"")</f>
        <v/>
      </c>
      <c r="AU29" s="59" t="str">
        <f>IF(ISNUMBER(AT29)=TRUE,((COUNT(AT$8:AT$61)+1-RANK(AT29,$AT$8:$AT$61,0)-RANK(AT29,$AT$8:$AT$61,1))/2)+RANK(AT29,$AT$8:$AT$61,0),"")</f>
        <v/>
      </c>
    </row>
    <row r="30" spans="1:47" ht="18" customHeight="1" x14ac:dyDescent="0.2">
      <c r="A30" s="148"/>
      <c r="B30" s="149"/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2"/>
      <c r="AG30" s="153"/>
      <c r="AH30" s="154"/>
      <c r="AI30" s="155"/>
      <c r="AJ30" s="156"/>
      <c r="AK30" s="157"/>
      <c r="AL30" s="116"/>
      <c r="AM30" s="116"/>
      <c r="AQ30" s="117"/>
      <c r="AR30" s="65"/>
      <c r="AS30" s="65"/>
    </row>
    <row r="31" spans="1:47" ht="18" customHeight="1" thickBot="1" x14ac:dyDescent="0.25">
      <c r="A31" s="158"/>
      <c r="B31" s="159"/>
      <c r="C31" s="160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2"/>
      <c r="AG31" s="163"/>
      <c r="AH31" s="164"/>
      <c r="AI31" s="165"/>
      <c r="AJ31" s="166"/>
      <c r="AK31" s="167"/>
      <c r="AL31" s="116" t="str">
        <f t="shared" si="0"/>
        <v/>
      </c>
      <c r="AM31" s="116" t="str">
        <f t="shared" si="1"/>
        <v/>
      </c>
      <c r="AN31" s="59" t="str">
        <f t="shared" si="2"/>
        <v/>
      </c>
      <c r="AQ31" s="117"/>
      <c r="AR31" s="65"/>
      <c r="AS31" s="65"/>
    </row>
    <row r="32" spans="1:47" ht="18" customHeight="1" thickTop="1" x14ac:dyDescent="0.2">
      <c r="A32" s="106" t="str">
        <f>IF(ISNUMBER('[2]Prijava i izvlačenje brojeva'!A10)=TRUE,'[2]Prijava i izvlačenje brojeva'!A10,"")</f>
        <v/>
      </c>
      <c r="B32" s="107" t="str">
        <f>IF(ISTEXT('[2]Prijava i izvlačenje brojeva'!C10)=TRUE,'[2]Prijava i izvlačenje brojeva'!C10,"")</f>
        <v/>
      </c>
      <c r="C32" s="168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70"/>
      <c r="AG32" s="111" t="str">
        <f>IF(ISBLANK(AJ32)=FALSE,"",IF(AND(COUNT(C32:AF34)&gt;0,ISBLANK(AI32)=TRUE),AQ32,IF(AND(COUNT(C32:AF34)&gt;0,ISBLANK(AI32)=FALSE),AQ32-AR32,"")))</f>
        <v/>
      </c>
      <c r="AH32" s="112" t="str">
        <f>IF(ISBLANK(AJ32)=FALSE,"",IF(COUNT(C32:AF34)&gt;0,MAX(C32:AF34),""))</f>
        <v/>
      </c>
      <c r="AI32" s="171"/>
      <c r="AJ32" s="172"/>
      <c r="AK32" s="173" t="str">
        <f>IF(ISTEXT('[2]Prijava i izvlačenje brojeva'!C10)=FALSE,"",IF(AND(ISNUMBER(A32)=FALSE,ISTEXT(B32)=TRUE),'[2]Prijava i izvlačenje brojeva'!$H$1+1,IF(AND(COUNT(C32:AF34)&gt;0,ISBLANK(AJ32)=TRUE),AU32,"")))</f>
        <v/>
      </c>
      <c r="AL32" s="116" t="str">
        <f t="shared" si="0"/>
        <v/>
      </c>
      <c r="AM32" s="116" t="str">
        <f t="shared" si="1"/>
        <v/>
      </c>
      <c r="AN32" s="59" t="str">
        <f t="shared" si="2"/>
        <v/>
      </c>
      <c r="AO32" s="64" t="str">
        <f>IF(ISNUMBER(AH32)=TRUE,AH32,"")</f>
        <v/>
      </c>
      <c r="AP32" s="59" t="str">
        <f>IF(ISTEXT(B32)=TRUE,B32,"")</f>
        <v/>
      </c>
      <c r="AQ32" s="117" t="str">
        <f>IF(COUNT(C32:AF34)&gt;0,SUM(C32:AF34),"")</f>
        <v/>
      </c>
      <c r="AR32" s="65" t="str">
        <f>IF(ISNUMBER(AQ32)=TRUE,AQ32/10,"")</f>
        <v/>
      </c>
      <c r="AS32" s="65" t="str">
        <f>IF(AND(ISBLANK(AJ32)=TRUE,ISNUMBER(AG32)=TRUE),AG32,"")</f>
        <v/>
      </c>
      <c r="AT32" s="66" t="str">
        <f>IF(ISNUMBER(AS32)=TRUE,AS32+AO32/10000000,"")</f>
        <v/>
      </c>
      <c r="AU32" s="59" t="str">
        <f>IF(ISNUMBER(AT32)=TRUE,((COUNT(AT$8:AT$61)+1-RANK(AT32,$AT$8:$AT$61,0)-RANK(AT32,$AT$8:$AT$61,1))/2)+RANK(AT32,$AT$8:$AT$61,0),"")</f>
        <v/>
      </c>
    </row>
    <row r="33" spans="1:47" ht="18" customHeight="1" x14ac:dyDescent="0.2">
      <c r="A33" s="118"/>
      <c r="B33" s="119"/>
      <c r="C33" s="174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6"/>
      <c r="AG33" s="123"/>
      <c r="AH33" s="124"/>
      <c r="AI33" s="125"/>
      <c r="AJ33" s="126"/>
      <c r="AK33" s="127"/>
      <c r="AL33" s="116"/>
      <c r="AM33" s="116"/>
      <c r="AQ33" s="117"/>
      <c r="AR33" s="65"/>
      <c r="AS33" s="65"/>
    </row>
    <row r="34" spans="1:47" ht="18" customHeight="1" thickBot="1" x14ac:dyDescent="0.25">
      <c r="A34" s="128"/>
      <c r="B34" s="129"/>
      <c r="C34" s="130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2"/>
      <c r="AG34" s="133"/>
      <c r="AH34" s="134"/>
      <c r="AI34" s="135"/>
      <c r="AJ34" s="136"/>
      <c r="AK34" s="137"/>
      <c r="AL34" s="116" t="str">
        <f t="shared" si="0"/>
        <v/>
      </c>
      <c r="AM34" s="116" t="str">
        <f t="shared" si="1"/>
        <v/>
      </c>
      <c r="AN34" s="59" t="str">
        <f t="shared" si="2"/>
        <v/>
      </c>
      <c r="AQ34" s="117"/>
      <c r="AR34" s="65"/>
      <c r="AS34" s="65"/>
    </row>
    <row r="35" spans="1:47" ht="18" customHeight="1" thickTop="1" x14ac:dyDescent="0.2">
      <c r="A35" s="138" t="str">
        <f>IF(ISNUMBER('[2]Prijava i izvlačenje brojeva'!A11)=TRUE,'[2]Prijava i izvlačenje brojeva'!A11,"")</f>
        <v/>
      </c>
      <c r="B35" s="139" t="str">
        <f>IF(ISTEXT('[2]Prijava i izvlačenje brojeva'!C11)=TRUE,'[2]Prijava i izvlačenje brojeva'!C11,"")</f>
        <v/>
      </c>
      <c r="C35" s="140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2"/>
      <c r="AG35" s="143" t="str">
        <f>IF(ISBLANK(AJ35)=FALSE,"",IF(AND(COUNT(C35:AF37)&gt;0,ISBLANK(AI35)=TRUE),AQ35,IF(AND(COUNT(C35:AF37)&gt;0,ISBLANK(AI35)=FALSE),AQ35-AR35,"")))</f>
        <v/>
      </c>
      <c r="AH35" s="144" t="str">
        <f>IF(ISBLANK(AJ35)=FALSE,"",IF(COUNT(C35:AF37)&gt;0,MAX(C35:AF37),""))</f>
        <v/>
      </c>
      <c r="AI35" s="145"/>
      <c r="AJ35" s="146"/>
      <c r="AK35" s="147" t="str">
        <f>IF(ISTEXT('[2]Prijava i izvlačenje brojeva'!C11)=FALSE,"",IF(AND(ISNUMBER(A35)=FALSE,ISTEXT(B35)=TRUE),'[2]Prijava i izvlačenje brojeva'!$H$1+1,IF(AND(COUNT(C35:AF37)&gt;0,ISBLANK(AJ35)=TRUE),AU35,"")))</f>
        <v/>
      </c>
      <c r="AL35" s="116" t="str">
        <f t="shared" si="0"/>
        <v/>
      </c>
      <c r="AM35" s="116" t="str">
        <f t="shared" si="1"/>
        <v/>
      </c>
      <c r="AN35" s="59" t="str">
        <f t="shared" si="2"/>
        <v/>
      </c>
      <c r="AO35" s="64" t="str">
        <f>IF(ISNUMBER(AH35)=TRUE,AH35,"")</f>
        <v/>
      </c>
      <c r="AP35" s="59" t="str">
        <f>IF(ISTEXT(B35)=TRUE,B35,"")</f>
        <v/>
      </c>
      <c r="AQ35" s="117" t="str">
        <f>IF(COUNT(C35:AF37)&gt;0,SUM(C35:AF37),"")</f>
        <v/>
      </c>
      <c r="AR35" s="65" t="str">
        <f>IF(ISNUMBER(AQ35)=TRUE,AQ35/10,"")</f>
        <v/>
      </c>
      <c r="AS35" s="65" t="str">
        <f>IF(AND(ISBLANK(AJ35)=TRUE,ISNUMBER(AG35)=TRUE),AG35,"")</f>
        <v/>
      </c>
      <c r="AT35" s="66" t="str">
        <f>IF(ISNUMBER(AS35)=TRUE,AS35+AO35/10000000,"")</f>
        <v/>
      </c>
      <c r="AU35" s="59" t="str">
        <f>IF(ISNUMBER(AT35)=TRUE,((COUNT(AT$8:AT$61)+1-RANK(AT35,$AT$8:$AT$61,0)-RANK(AT35,$AT$8:$AT$61,1))/2)+RANK(AT35,$AT$8:$AT$61,0),"")</f>
        <v/>
      </c>
    </row>
    <row r="36" spans="1:47" ht="18" customHeight="1" x14ac:dyDescent="0.2">
      <c r="A36" s="148"/>
      <c r="B36" s="149"/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2"/>
      <c r="AG36" s="153"/>
      <c r="AH36" s="154"/>
      <c r="AI36" s="155"/>
      <c r="AJ36" s="156"/>
      <c r="AK36" s="157"/>
      <c r="AL36" s="116"/>
      <c r="AM36" s="116"/>
      <c r="AQ36" s="117"/>
      <c r="AR36" s="65"/>
      <c r="AS36" s="65"/>
    </row>
    <row r="37" spans="1:47" ht="18" customHeight="1" thickBot="1" x14ac:dyDescent="0.25">
      <c r="A37" s="158"/>
      <c r="B37" s="159"/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2"/>
      <c r="AG37" s="163"/>
      <c r="AH37" s="164"/>
      <c r="AI37" s="165"/>
      <c r="AJ37" s="166"/>
      <c r="AK37" s="167"/>
      <c r="AL37" s="116" t="str">
        <f t="shared" si="0"/>
        <v/>
      </c>
      <c r="AM37" s="116" t="str">
        <f t="shared" si="1"/>
        <v/>
      </c>
      <c r="AN37" s="59" t="str">
        <f t="shared" si="2"/>
        <v/>
      </c>
      <c r="AQ37" s="117"/>
      <c r="AR37" s="65"/>
      <c r="AS37" s="65"/>
    </row>
    <row r="38" spans="1:47" ht="18" customHeight="1" thickTop="1" x14ac:dyDescent="0.2">
      <c r="A38" s="106" t="str">
        <f>IF(ISNUMBER('[2]Prijava i izvlačenje brojeva'!A12)=TRUE,'[2]Prijava i izvlačenje brojeva'!A12,"")</f>
        <v/>
      </c>
      <c r="B38" s="107" t="str">
        <f>IF(ISTEXT('[2]Prijava i izvlačenje brojeva'!C12)=TRUE,'[2]Prijava i izvlačenje brojeva'!C12,"")</f>
        <v/>
      </c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70"/>
      <c r="AG38" s="111" t="str">
        <f>IF(ISBLANK(AJ38)=FALSE,"",IF(AND(COUNT(C38:AF40)&gt;0,ISBLANK(AI38)=TRUE),AQ38,IF(AND(COUNT(C38:AF40)&gt;0,ISBLANK(AI38)=FALSE),AQ38-AR38,"")))</f>
        <v/>
      </c>
      <c r="AH38" s="112" t="str">
        <f>IF(ISBLANK(AJ38)=FALSE,"",IF(COUNT(C38:AF40)&gt;0,MAX(C38:AF40),""))</f>
        <v/>
      </c>
      <c r="AI38" s="171"/>
      <c r="AJ38" s="172"/>
      <c r="AK38" s="173" t="str">
        <f>IF(ISTEXT('[2]Prijava i izvlačenje brojeva'!C12)=FALSE,"",IF(AND(ISNUMBER(A38)=FALSE,ISTEXT(B38)=TRUE),'[2]Prijava i izvlačenje brojeva'!$H$1+1,IF(AND(COUNT(C38:AF40)&gt;0,ISBLANK(AJ38)=TRUE),AU38,"")))</f>
        <v/>
      </c>
      <c r="AL38" s="116" t="str">
        <f t="shared" si="0"/>
        <v/>
      </c>
      <c r="AM38" s="116" t="str">
        <f t="shared" si="1"/>
        <v/>
      </c>
      <c r="AN38" s="59" t="str">
        <f t="shared" si="2"/>
        <v/>
      </c>
      <c r="AO38" s="64" t="str">
        <f>IF(ISNUMBER(AH38)=TRUE,AH38,"")</f>
        <v/>
      </c>
      <c r="AP38" s="59" t="str">
        <f>IF(ISTEXT(B38)=TRUE,B38,"")</f>
        <v/>
      </c>
      <c r="AQ38" s="117" t="str">
        <f>IF(COUNT(C38:AF40)&gt;0,SUM(C38:AF40),"")</f>
        <v/>
      </c>
      <c r="AR38" s="65" t="str">
        <f>IF(ISNUMBER(AQ38)=TRUE,AQ38/10,"")</f>
        <v/>
      </c>
      <c r="AS38" s="65" t="str">
        <f>IF(AND(ISBLANK(AJ38)=TRUE,ISNUMBER(AG38)=TRUE),AG38,"")</f>
        <v/>
      </c>
      <c r="AT38" s="66" t="str">
        <f>IF(ISNUMBER(AS38)=TRUE,AS38+AO38/10000000,"")</f>
        <v/>
      </c>
      <c r="AU38" s="59" t="str">
        <f>IF(ISNUMBER(AT38)=TRUE,((COUNT(AT$8:AT$61)+1-RANK(AT38,$AT$8:$AT$61,0)-RANK(AT38,$AT$8:$AT$61,1))/2)+RANK(AT38,$AT$8:$AT$61,0),"")</f>
        <v/>
      </c>
    </row>
    <row r="39" spans="1:47" ht="18" customHeight="1" x14ac:dyDescent="0.2">
      <c r="A39" s="118"/>
      <c r="B39" s="119"/>
      <c r="C39" s="174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6"/>
      <c r="AG39" s="123"/>
      <c r="AH39" s="124"/>
      <c r="AI39" s="125"/>
      <c r="AJ39" s="126"/>
      <c r="AK39" s="127"/>
      <c r="AL39" s="116"/>
      <c r="AM39" s="116"/>
      <c r="AQ39" s="117"/>
      <c r="AR39" s="65"/>
      <c r="AS39" s="65"/>
    </row>
    <row r="40" spans="1:47" ht="18" customHeight="1" thickBot="1" x14ac:dyDescent="0.25">
      <c r="A40" s="128"/>
      <c r="B40" s="129"/>
      <c r="C40" s="130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2"/>
      <c r="AG40" s="133"/>
      <c r="AH40" s="134"/>
      <c r="AI40" s="135"/>
      <c r="AJ40" s="136"/>
      <c r="AK40" s="137"/>
      <c r="AL40" s="116" t="str">
        <f t="shared" si="0"/>
        <v/>
      </c>
      <c r="AM40" s="116" t="str">
        <f t="shared" si="1"/>
        <v/>
      </c>
      <c r="AN40" s="59" t="str">
        <f t="shared" si="2"/>
        <v/>
      </c>
      <c r="AQ40" s="117"/>
      <c r="AR40" s="65"/>
      <c r="AS40" s="65"/>
    </row>
    <row r="41" spans="1:47" ht="18" customHeight="1" thickTop="1" x14ac:dyDescent="0.2">
      <c r="A41" s="138" t="str">
        <f>IF(ISNUMBER('[2]Prijava i izvlačenje brojeva'!A13)=TRUE,'[2]Prijava i izvlačenje brojeva'!A13,"")</f>
        <v/>
      </c>
      <c r="B41" s="139" t="str">
        <f>IF(ISTEXT('[2]Prijava i izvlačenje brojeva'!C13)=TRUE,'[2]Prijava i izvlačenje brojeva'!C13,"")</f>
        <v/>
      </c>
      <c r="C41" s="140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2"/>
      <c r="AG41" s="143" t="str">
        <f>IF(ISBLANK(AJ41)=FALSE,"",IF(AND(COUNT(C41:AF43)&gt;0,ISBLANK(AI41)=TRUE),AQ41,IF(AND(COUNT(C41:AF43)&gt;0,ISBLANK(AI41)=FALSE),AQ41-AR41,"")))</f>
        <v/>
      </c>
      <c r="AH41" s="144" t="str">
        <f>IF(ISBLANK(AJ41)=FALSE,"",IF(COUNT(C41:AF43)&gt;0,MAX(C41:AF43),""))</f>
        <v/>
      </c>
      <c r="AI41" s="145"/>
      <c r="AJ41" s="146"/>
      <c r="AK41" s="147" t="str">
        <f>IF(ISTEXT('[2]Prijava i izvlačenje brojeva'!C13)=FALSE,"",IF(AND(ISNUMBER(A41)=FALSE,ISTEXT(B41)=TRUE),'[2]Prijava i izvlačenje brojeva'!$H$1+1,IF(AND(COUNT(C41:AF43)&gt;0,ISBLANK(AJ41)=TRUE),AU41,"")))</f>
        <v/>
      </c>
      <c r="AL41" s="116" t="str">
        <f t="shared" si="0"/>
        <v/>
      </c>
      <c r="AM41" s="116" t="str">
        <f t="shared" si="1"/>
        <v/>
      </c>
      <c r="AN41" s="59" t="str">
        <f t="shared" si="2"/>
        <v/>
      </c>
      <c r="AO41" s="64" t="str">
        <f>IF(ISNUMBER(AH41)=TRUE,AH41,"")</f>
        <v/>
      </c>
      <c r="AP41" s="59" t="str">
        <f>IF(ISTEXT(B41)=TRUE,B41,"")</f>
        <v/>
      </c>
      <c r="AQ41" s="117" t="str">
        <f>IF(COUNT(C41:AF43)&gt;0,SUM(C41:AF43),"")</f>
        <v/>
      </c>
      <c r="AR41" s="65" t="str">
        <f>IF(ISNUMBER(AQ41)=TRUE,AQ41/10,"")</f>
        <v/>
      </c>
      <c r="AS41" s="65" t="str">
        <f>IF(AND(ISBLANK(AJ41)=TRUE,ISNUMBER(AG41)=TRUE),AG41,"")</f>
        <v/>
      </c>
      <c r="AT41" s="66" t="str">
        <f>IF(ISNUMBER(AS41)=TRUE,AS41+AO41/10000000,"")</f>
        <v/>
      </c>
      <c r="AU41" s="59" t="str">
        <f>IF(ISNUMBER(AT41)=TRUE,((COUNT(AT$8:AT$61)+1-RANK(AT41,$AT$8:$AT$61,0)-RANK(AT41,$AT$8:$AT$61,1))/2)+RANK(AT41,$AT$8:$AT$61,0),"")</f>
        <v/>
      </c>
    </row>
    <row r="42" spans="1:47" ht="18" customHeight="1" x14ac:dyDescent="0.2">
      <c r="A42" s="148"/>
      <c r="B42" s="149"/>
      <c r="C42" s="150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2"/>
      <c r="AG42" s="153"/>
      <c r="AH42" s="154"/>
      <c r="AI42" s="155"/>
      <c r="AJ42" s="156"/>
      <c r="AK42" s="157"/>
      <c r="AL42" s="116"/>
      <c r="AM42" s="116"/>
      <c r="AQ42" s="117"/>
      <c r="AR42" s="65"/>
      <c r="AS42" s="65"/>
    </row>
    <row r="43" spans="1:47" ht="18" customHeight="1" thickBot="1" x14ac:dyDescent="0.25">
      <c r="A43" s="158"/>
      <c r="B43" s="159"/>
      <c r="C43" s="160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2"/>
      <c r="AG43" s="163"/>
      <c r="AH43" s="164"/>
      <c r="AI43" s="165"/>
      <c r="AJ43" s="166"/>
      <c r="AK43" s="167"/>
      <c r="AL43" s="116" t="str">
        <f t="shared" si="0"/>
        <v/>
      </c>
      <c r="AM43" s="116" t="str">
        <f t="shared" si="1"/>
        <v/>
      </c>
      <c r="AN43" s="59" t="str">
        <f t="shared" si="2"/>
        <v/>
      </c>
      <c r="AQ43" s="117"/>
      <c r="AR43" s="65"/>
      <c r="AS43" s="65"/>
    </row>
    <row r="44" spans="1:47" ht="18" customHeight="1" thickTop="1" x14ac:dyDescent="0.2">
      <c r="A44" s="106" t="str">
        <f>IF(ISNUMBER('[2]Prijava i izvlačenje brojeva'!A14)=TRUE,'[2]Prijava i izvlačenje brojeva'!A14,"")</f>
        <v/>
      </c>
      <c r="B44" s="107" t="str">
        <f>IF(ISTEXT('[2]Prijava i izvlačenje brojeva'!C14)=TRUE,'[2]Prijava i izvlačenje brojeva'!C14,"")</f>
        <v/>
      </c>
      <c r="C44" s="168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70"/>
      <c r="AG44" s="111" t="str">
        <f>IF(ISBLANK(AJ44)=FALSE,"",IF(AND(COUNT(C44:AF46)&gt;0,ISBLANK(AI44)=TRUE),AQ44,IF(AND(COUNT(C44:AF46)&gt;0,ISBLANK(AI44)=FALSE),AQ44-AR44,"")))</f>
        <v/>
      </c>
      <c r="AH44" s="112" t="str">
        <f>IF(ISBLANK(AJ44)=FALSE,"",IF(COUNT(C44:AF46)&gt;0,MAX(C44:AF46),""))</f>
        <v/>
      </c>
      <c r="AI44" s="171"/>
      <c r="AJ44" s="172"/>
      <c r="AK44" s="173" t="str">
        <f>IF(ISTEXT('[2]Prijava i izvlačenje brojeva'!C14)=FALSE,"",IF(AND(ISNUMBER(A44)=FALSE,ISTEXT(B44)=TRUE),'[2]Prijava i izvlačenje brojeva'!$H$1+1,IF(AND(COUNT(C44:AF46)&gt;0,ISBLANK(AJ44)=TRUE),AU44,"")))</f>
        <v/>
      </c>
      <c r="AL44" s="116" t="str">
        <f t="shared" si="0"/>
        <v/>
      </c>
      <c r="AM44" s="116" t="str">
        <f t="shared" si="1"/>
        <v/>
      </c>
      <c r="AN44" s="59" t="str">
        <f t="shared" si="2"/>
        <v/>
      </c>
      <c r="AO44" s="64" t="str">
        <f>IF(ISNUMBER(AH44)=TRUE,AH44,"")</f>
        <v/>
      </c>
      <c r="AP44" s="59" t="str">
        <f>IF(ISTEXT(B44)=TRUE,B44,"")</f>
        <v/>
      </c>
      <c r="AQ44" s="117" t="str">
        <f>IF(COUNT(C44:AF46)&gt;0,SUM(C44:AF46),"")</f>
        <v/>
      </c>
      <c r="AR44" s="65" t="str">
        <f>IF(ISNUMBER(AQ44)=TRUE,AQ44/10,"")</f>
        <v/>
      </c>
      <c r="AS44" s="65" t="str">
        <f>IF(AND(ISBLANK(AJ44)=TRUE,ISNUMBER(AG44)=TRUE),AG44,"")</f>
        <v/>
      </c>
      <c r="AT44" s="66" t="str">
        <f>IF(ISNUMBER(AS44)=TRUE,AS44+AO44/10000000,"")</f>
        <v/>
      </c>
      <c r="AU44" s="59" t="str">
        <f>IF(ISNUMBER(AT44)=TRUE,((COUNT(AT$8:AT$61)+1-RANK(AT44,$AT$8:$AT$61,0)-RANK(AT44,$AT$8:$AT$61,1))/2)+RANK(AT44,$AT$8:$AT$61,0),"")</f>
        <v/>
      </c>
    </row>
    <row r="45" spans="1:47" ht="18" customHeight="1" x14ac:dyDescent="0.2">
      <c r="A45" s="118"/>
      <c r="B45" s="119"/>
      <c r="C45" s="174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6"/>
      <c r="AG45" s="123"/>
      <c r="AH45" s="124"/>
      <c r="AI45" s="125"/>
      <c r="AJ45" s="126"/>
      <c r="AK45" s="127"/>
      <c r="AL45" s="116"/>
      <c r="AM45" s="116"/>
      <c r="AQ45" s="117"/>
      <c r="AR45" s="65"/>
      <c r="AS45" s="65"/>
    </row>
    <row r="46" spans="1:47" ht="18" customHeight="1" thickBot="1" x14ac:dyDescent="0.25">
      <c r="A46" s="128"/>
      <c r="B46" s="129"/>
      <c r="C46" s="130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2"/>
      <c r="AG46" s="133"/>
      <c r="AH46" s="134"/>
      <c r="AI46" s="135"/>
      <c r="AJ46" s="136"/>
      <c r="AK46" s="137"/>
      <c r="AL46" s="116" t="str">
        <f t="shared" si="0"/>
        <v/>
      </c>
      <c r="AM46" s="116" t="str">
        <f t="shared" si="1"/>
        <v/>
      </c>
      <c r="AN46" s="59" t="str">
        <f t="shared" si="2"/>
        <v/>
      </c>
      <c r="AQ46" s="117"/>
      <c r="AR46" s="65"/>
      <c r="AS46" s="65"/>
    </row>
    <row r="47" spans="1:47" ht="18" customHeight="1" thickTop="1" x14ac:dyDescent="0.2">
      <c r="A47" s="138" t="str">
        <f>IF(ISNUMBER('[2]Prijava i izvlačenje brojeva'!A15)=TRUE,'[2]Prijava i izvlačenje brojeva'!A15,"")</f>
        <v/>
      </c>
      <c r="B47" s="139" t="str">
        <f>IF(ISTEXT('[2]Prijava i izvlačenje brojeva'!C15)=TRUE,'[2]Prijava i izvlačenje brojeva'!C15,"")</f>
        <v/>
      </c>
      <c r="C47" s="140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2"/>
      <c r="AG47" s="143" t="str">
        <f>IF(ISBLANK(AJ47)=FALSE,"",IF(AND(COUNT(C47:AF49)&gt;0,ISBLANK(AI47)=TRUE),AQ47,IF(AND(COUNT(C47:AF49)&gt;0,ISBLANK(AI47)=FALSE),AQ47-AR47,"")))</f>
        <v/>
      </c>
      <c r="AH47" s="144" t="str">
        <f>IF(ISBLANK(AJ47)=FALSE,"",IF(COUNT(C47:AF49)&gt;0,MAX(C47:AF49),""))</f>
        <v/>
      </c>
      <c r="AI47" s="145"/>
      <c r="AJ47" s="146"/>
      <c r="AK47" s="147" t="str">
        <f>IF(ISTEXT('[2]Prijava i izvlačenje brojeva'!C15)=FALSE,"",IF(AND(ISNUMBER(A47)=FALSE,ISTEXT(B47)=TRUE),'[2]Prijava i izvlačenje brojeva'!$H$1+1,IF(AND(COUNT(C47:AF49)&gt;0,ISBLANK(AJ47)=TRUE),AU47,"")))</f>
        <v/>
      </c>
      <c r="AL47" s="116" t="str">
        <f t="shared" si="0"/>
        <v/>
      </c>
      <c r="AM47" s="116" t="str">
        <f t="shared" si="1"/>
        <v/>
      </c>
      <c r="AN47" s="59" t="str">
        <f t="shared" si="2"/>
        <v/>
      </c>
      <c r="AO47" s="64" t="str">
        <f>IF(ISNUMBER(AH47)=TRUE,AH47,"")</f>
        <v/>
      </c>
      <c r="AP47" s="59" t="str">
        <f>IF(ISTEXT(B47)=TRUE,B47,"")</f>
        <v/>
      </c>
      <c r="AQ47" s="117" t="str">
        <f>IF(COUNT(C47:AF49)&gt;0,SUM(C47:AF49),"")</f>
        <v/>
      </c>
      <c r="AR47" s="65" t="str">
        <f>IF(ISNUMBER(AQ47)=TRUE,AQ47/10,"")</f>
        <v/>
      </c>
      <c r="AS47" s="65" t="str">
        <f>IF(AND(ISBLANK(AJ47)=TRUE,ISNUMBER(AG47)=TRUE),AG47,"")</f>
        <v/>
      </c>
      <c r="AT47" s="66" t="str">
        <f>IF(ISNUMBER(AS47)=TRUE,AS47+AO47/10000000,"")</f>
        <v/>
      </c>
      <c r="AU47" s="59" t="str">
        <f>IF(ISNUMBER(AT47)=TRUE,((COUNT(AT$8:AT$61)+1-RANK(AT47,$AT$8:$AT$61,0)-RANK(AT47,$AT$8:$AT$61,1))/2)+RANK(AT47,$AT$8:$AT$61,0),"")</f>
        <v/>
      </c>
    </row>
    <row r="48" spans="1:47" ht="18" customHeight="1" x14ac:dyDescent="0.2">
      <c r="A48" s="148"/>
      <c r="B48" s="149"/>
      <c r="C48" s="150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2"/>
      <c r="AG48" s="153"/>
      <c r="AH48" s="154"/>
      <c r="AI48" s="155"/>
      <c r="AJ48" s="156"/>
      <c r="AK48" s="157"/>
      <c r="AL48" s="116"/>
      <c r="AM48" s="116"/>
      <c r="AQ48" s="117"/>
      <c r="AR48" s="65"/>
      <c r="AS48" s="65"/>
    </row>
    <row r="49" spans="1:47" ht="18" customHeight="1" thickBot="1" x14ac:dyDescent="0.25">
      <c r="A49" s="158"/>
      <c r="B49" s="159"/>
      <c r="C49" s="160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2"/>
      <c r="AG49" s="163"/>
      <c r="AH49" s="164"/>
      <c r="AI49" s="165"/>
      <c r="AJ49" s="166"/>
      <c r="AK49" s="167"/>
      <c r="AL49" s="116" t="str">
        <f t="shared" si="0"/>
        <v/>
      </c>
      <c r="AM49" s="116" t="str">
        <f t="shared" si="1"/>
        <v/>
      </c>
      <c r="AN49" s="59" t="str">
        <f t="shared" si="2"/>
        <v/>
      </c>
      <c r="AQ49" s="117"/>
      <c r="AR49" s="65"/>
      <c r="AS49" s="65"/>
    </row>
    <row r="50" spans="1:47" ht="18" customHeight="1" thickTop="1" x14ac:dyDescent="0.2">
      <c r="A50" s="106" t="str">
        <f>IF(ISNUMBER('[2]Prijava i izvlačenje brojeva'!A16)=TRUE,'[2]Prijava i izvlačenje brojeva'!A16,"")</f>
        <v/>
      </c>
      <c r="B50" s="107" t="str">
        <f>IF(ISTEXT('[2]Prijava i izvlačenje brojeva'!C16)=TRUE,'[2]Prijava i izvlačenje brojeva'!C16,"")</f>
        <v/>
      </c>
      <c r="C50" s="168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70"/>
      <c r="AG50" s="111" t="str">
        <f>IF(ISBLANK(AJ50)=FALSE,"",IF(AND(COUNT(C50:AF52)&gt;0,ISBLANK(AI50)=TRUE),AQ50,IF(AND(COUNT(C50:AF52)&gt;0,ISBLANK(AI50)=FALSE),AQ50-AR50,"")))</f>
        <v/>
      </c>
      <c r="AH50" s="112" t="str">
        <f>IF(ISBLANK(AJ50)=FALSE,"",IF(COUNT(C50:AF52)&gt;0,MAX(C50:AF52),""))</f>
        <v/>
      </c>
      <c r="AI50" s="171"/>
      <c r="AJ50" s="172"/>
      <c r="AK50" s="173" t="str">
        <f>IF(ISTEXT('[2]Prijava i izvlačenje brojeva'!C16)=FALSE,"",IF(AND(ISNUMBER(A50)=FALSE,ISTEXT(B50)=TRUE),'[2]Prijava i izvlačenje brojeva'!$H$1+1,IF(AND(COUNT(C50:AF52)&gt;0,ISBLANK(AJ50)=TRUE),AU50,"")))</f>
        <v/>
      </c>
      <c r="AL50" s="116" t="str">
        <f t="shared" si="0"/>
        <v/>
      </c>
      <c r="AM50" s="116" t="str">
        <f t="shared" si="1"/>
        <v/>
      </c>
      <c r="AN50" s="59" t="str">
        <f t="shared" si="2"/>
        <v/>
      </c>
      <c r="AO50" s="64" t="str">
        <f>IF(ISNUMBER(AH50)=TRUE,AH50,"")</f>
        <v/>
      </c>
      <c r="AP50" s="59" t="str">
        <f>IF(ISTEXT(B50)=TRUE,B50,"")</f>
        <v/>
      </c>
      <c r="AQ50" s="117" t="str">
        <f>IF(COUNT(C50:AF52)&gt;0,SUM(C50:AF52),"")</f>
        <v/>
      </c>
      <c r="AR50" s="65" t="str">
        <f>IF(ISNUMBER(AQ50)=TRUE,AQ50/10,"")</f>
        <v/>
      </c>
      <c r="AS50" s="65" t="str">
        <f>IF(AND(ISBLANK(AJ50)=TRUE,ISNUMBER(AG50)=TRUE),AG50,"")</f>
        <v/>
      </c>
      <c r="AT50" s="66" t="str">
        <f>IF(ISNUMBER(AS50)=TRUE,AS50+AO50/10000000,"")</f>
        <v/>
      </c>
      <c r="AU50" s="59" t="str">
        <f>IF(ISNUMBER(AT50)=TRUE,((COUNT(AT$8:AT$61)+1-RANK(AT50,$AT$8:$AT$61,0)-RANK(AT50,$AT$8:$AT$61,1))/2)+RANK(AT50,$AT$8:$AT$61,0),"")</f>
        <v/>
      </c>
    </row>
    <row r="51" spans="1:47" ht="18" customHeight="1" x14ac:dyDescent="0.2">
      <c r="A51" s="118"/>
      <c r="B51" s="119"/>
      <c r="C51" s="174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6"/>
      <c r="AG51" s="123"/>
      <c r="AH51" s="124"/>
      <c r="AI51" s="125"/>
      <c r="AJ51" s="126"/>
      <c r="AK51" s="127"/>
      <c r="AL51" s="116"/>
      <c r="AM51" s="116"/>
      <c r="AQ51" s="117"/>
      <c r="AR51" s="65"/>
      <c r="AS51" s="65"/>
    </row>
    <row r="52" spans="1:47" ht="18" customHeight="1" thickBot="1" x14ac:dyDescent="0.25">
      <c r="A52" s="128"/>
      <c r="B52" s="129"/>
      <c r="C52" s="130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2"/>
      <c r="AG52" s="133"/>
      <c r="AH52" s="134"/>
      <c r="AI52" s="135"/>
      <c r="AJ52" s="136"/>
      <c r="AK52" s="137"/>
      <c r="AL52" s="116" t="str">
        <f t="shared" si="0"/>
        <v/>
      </c>
      <c r="AM52" s="116" t="str">
        <f t="shared" si="1"/>
        <v/>
      </c>
      <c r="AN52" s="59" t="str">
        <f t="shared" si="2"/>
        <v/>
      </c>
      <c r="AQ52" s="117"/>
      <c r="AR52" s="65"/>
      <c r="AS52" s="65"/>
    </row>
    <row r="53" spans="1:47" ht="18" customHeight="1" thickTop="1" x14ac:dyDescent="0.2">
      <c r="A53" s="138" t="str">
        <f>IF(ISNUMBER('[2]Prijava i izvlačenje brojeva'!A17)=TRUE,'[2]Prijava i izvlačenje brojeva'!A17,"")</f>
        <v/>
      </c>
      <c r="B53" s="139" t="str">
        <f>IF(ISTEXT('[2]Prijava i izvlačenje brojeva'!C17)=TRUE,'[2]Prijava i izvlačenje brojeva'!C17,"")</f>
        <v/>
      </c>
      <c r="C53" s="140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2"/>
      <c r="AG53" s="143" t="str">
        <f>IF(ISBLANK(AJ53)=FALSE,"",IF(AND(COUNT(C53:AF55)&gt;0,ISBLANK(AI53)=TRUE),AQ53,IF(AND(COUNT(C53:AF55)&gt;0,ISBLANK(AI53)=FALSE),AQ53-AR53,"")))</f>
        <v/>
      </c>
      <c r="AH53" s="144" t="str">
        <f>IF(ISBLANK(AJ53)=FALSE,"",IF(COUNT(C53:AF55)&gt;0,MAX(C53:AF55),""))</f>
        <v/>
      </c>
      <c r="AI53" s="145"/>
      <c r="AJ53" s="146"/>
      <c r="AK53" s="147" t="str">
        <f>IF(ISTEXT('[2]Prijava i izvlačenje brojeva'!C17)=FALSE,"",IF(AND(ISNUMBER(A53)=FALSE,ISTEXT(B53)=TRUE),'[2]Prijava i izvlačenje brojeva'!$H$1+1,IF(AND(COUNT(C53:AF55)&gt;0,ISBLANK(AJ53)=TRUE),AU53,"")))</f>
        <v/>
      </c>
      <c r="AL53" s="116" t="str">
        <f t="shared" si="0"/>
        <v/>
      </c>
      <c r="AM53" s="116" t="str">
        <f t="shared" si="1"/>
        <v/>
      </c>
      <c r="AN53" s="59" t="str">
        <f t="shared" si="2"/>
        <v/>
      </c>
      <c r="AO53" s="64" t="str">
        <f>IF(ISNUMBER(AH53)=TRUE,AH53,"")</f>
        <v/>
      </c>
      <c r="AP53" s="59" t="str">
        <f>IF(ISTEXT(B53)=TRUE,B53,"")</f>
        <v/>
      </c>
      <c r="AQ53" s="117" t="str">
        <f>IF(COUNT(C53:AF55)&gt;0,SUM(C53:AF55),"")</f>
        <v/>
      </c>
      <c r="AR53" s="65" t="str">
        <f>IF(ISNUMBER(AQ53)=TRUE,AQ53/10,"")</f>
        <v/>
      </c>
      <c r="AS53" s="65" t="str">
        <f>IF(AND(ISBLANK(AJ53)=TRUE,ISNUMBER(AG53)=TRUE),AG53,"")</f>
        <v/>
      </c>
      <c r="AT53" s="66" t="str">
        <f>IF(ISNUMBER(AS53)=TRUE,AS53+AO53/10000000,"")</f>
        <v/>
      </c>
      <c r="AU53" s="59" t="str">
        <f>IF(ISNUMBER(AT53)=TRUE,((COUNT(AT$8:AT$61)+1-RANK(AT53,$AT$8:$AT$61,0)-RANK(AT53,$AT$8:$AT$61,1))/2)+RANK(AT53,$AT$8:$AT$61,0),"")</f>
        <v/>
      </c>
    </row>
    <row r="54" spans="1:47" ht="18" customHeight="1" x14ac:dyDescent="0.2">
      <c r="A54" s="148"/>
      <c r="B54" s="149"/>
      <c r="C54" s="150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2"/>
      <c r="AG54" s="153"/>
      <c r="AH54" s="154"/>
      <c r="AI54" s="155"/>
      <c r="AJ54" s="156"/>
      <c r="AK54" s="157"/>
      <c r="AL54" s="116"/>
      <c r="AM54" s="116"/>
      <c r="AQ54" s="117"/>
      <c r="AR54" s="65"/>
      <c r="AS54" s="65"/>
    </row>
    <row r="55" spans="1:47" ht="18" customHeight="1" thickBot="1" x14ac:dyDescent="0.25">
      <c r="A55" s="158"/>
      <c r="B55" s="159"/>
      <c r="C55" s="160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2"/>
      <c r="AG55" s="163"/>
      <c r="AH55" s="164"/>
      <c r="AI55" s="165"/>
      <c r="AJ55" s="166"/>
      <c r="AK55" s="167"/>
      <c r="AL55" s="116" t="str">
        <f t="shared" si="0"/>
        <v/>
      </c>
      <c r="AM55" s="116" t="str">
        <f t="shared" si="1"/>
        <v/>
      </c>
      <c r="AN55" s="59" t="str">
        <f t="shared" si="2"/>
        <v/>
      </c>
      <c r="AQ55" s="117"/>
      <c r="AR55" s="65"/>
      <c r="AS55" s="65"/>
    </row>
    <row r="56" spans="1:47" ht="18" customHeight="1" thickTop="1" x14ac:dyDescent="0.2">
      <c r="A56" s="106" t="str">
        <f>IF(ISNUMBER('[2]Prijava i izvlačenje brojeva'!A18)=TRUE,'[2]Prijava i izvlačenje brojeva'!A18,"")</f>
        <v/>
      </c>
      <c r="B56" s="107" t="str">
        <f>IF(ISTEXT('[2]Prijava i izvlačenje brojeva'!C18)=TRUE,'[2]Prijava i izvlačenje brojeva'!C18,"")</f>
        <v/>
      </c>
      <c r="C56" s="168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70"/>
      <c r="AG56" s="111" t="str">
        <f>IF(ISBLANK(AJ56)=FALSE,"",IF(AND(COUNT(C56:AF58)&gt;0,ISBLANK(AI56)=TRUE),AQ56,IF(AND(COUNT(C56:AF58)&gt;0,ISBLANK(AI56)=FALSE),AQ56-AR56,"")))</f>
        <v/>
      </c>
      <c r="AH56" s="112" t="str">
        <f>IF(ISBLANK(AJ56)=FALSE,"",IF(COUNT(C56:AF58)&gt;0,MAX(C56:AF58),""))</f>
        <v/>
      </c>
      <c r="AI56" s="171"/>
      <c r="AJ56" s="172"/>
      <c r="AK56" s="173" t="str">
        <f>IF(ISTEXT('[2]Prijava i izvlačenje brojeva'!C18)=FALSE,"",IF(AND(ISNUMBER(A56)=FALSE,ISTEXT(B56)=TRUE),'[2]Prijava i izvlačenje brojeva'!$H$1+1,IF(AND(COUNT(C56:AF58)&gt;0,ISBLANK(AJ56)=TRUE),AU56,"")))</f>
        <v/>
      </c>
      <c r="AL56" s="116" t="str">
        <f t="shared" si="0"/>
        <v/>
      </c>
      <c r="AM56" s="116" t="str">
        <f t="shared" si="1"/>
        <v/>
      </c>
      <c r="AN56" s="59" t="str">
        <f t="shared" si="2"/>
        <v/>
      </c>
      <c r="AO56" s="64" t="str">
        <f>IF(ISNUMBER(AH56)=TRUE,AH56,"")</f>
        <v/>
      </c>
      <c r="AP56" s="59" t="str">
        <f>IF(ISTEXT(B56)=TRUE,B56,"")</f>
        <v/>
      </c>
      <c r="AQ56" s="117" t="str">
        <f>IF(COUNT(C56:AF58)&gt;0,SUM(C56:AF58),"")</f>
        <v/>
      </c>
      <c r="AR56" s="65" t="str">
        <f>IF(ISNUMBER(AQ56)=TRUE,AQ56/10,"")</f>
        <v/>
      </c>
      <c r="AS56" s="65" t="str">
        <f>IF(AND(ISBLANK(AJ56)=TRUE,ISNUMBER(AG56)=TRUE),AG56,"")</f>
        <v/>
      </c>
      <c r="AT56" s="66" t="str">
        <f>IF(ISNUMBER(AS56)=TRUE,AS56+AO56/10000000,"")</f>
        <v/>
      </c>
      <c r="AU56" s="59" t="str">
        <f>IF(ISNUMBER(AT56)=TRUE,((COUNT(AT$8:AT$61)+1-RANK(AT56,$AT$8:$AT$61,0)-RANK(AT56,$AT$8:$AT$61,1))/2)+RANK(AT56,$AT$8:$AT$61,0),"")</f>
        <v/>
      </c>
    </row>
    <row r="57" spans="1:47" ht="18" customHeight="1" x14ac:dyDescent="0.2">
      <c r="A57" s="118"/>
      <c r="B57" s="119"/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6"/>
      <c r="AG57" s="123"/>
      <c r="AH57" s="124"/>
      <c r="AI57" s="125"/>
      <c r="AJ57" s="126"/>
      <c r="AK57" s="127"/>
      <c r="AL57" s="116"/>
      <c r="AM57" s="116"/>
      <c r="AQ57" s="117"/>
      <c r="AR57" s="65"/>
      <c r="AS57" s="65"/>
    </row>
    <row r="58" spans="1:47" ht="18" customHeight="1" thickBot="1" x14ac:dyDescent="0.25">
      <c r="A58" s="118"/>
      <c r="B58" s="119"/>
      <c r="C58" s="130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2"/>
      <c r="AG58" s="133"/>
      <c r="AH58" s="134"/>
      <c r="AI58" s="135"/>
      <c r="AJ58" s="136"/>
      <c r="AK58" s="137"/>
      <c r="AL58" s="116" t="str">
        <f t="shared" si="0"/>
        <v/>
      </c>
      <c r="AM58" s="116" t="str">
        <f t="shared" si="1"/>
        <v/>
      </c>
      <c r="AN58" s="59" t="str">
        <f t="shared" si="2"/>
        <v/>
      </c>
      <c r="AQ58" s="117"/>
      <c r="AR58" s="65"/>
      <c r="AS58" s="65"/>
    </row>
    <row r="59" spans="1:47" ht="18" customHeight="1" thickTop="1" x14ac:dyDescent="0.2">
      <c r="A59" s="138" t="str">
        <f>IF(ISNUMBER('[2]Prijava i izvlačenje brojeva'!A19)=TRUE,'[2]Prijava i izvlačenje brojeva'!A19,"")</f>
        <v/>
      </c>
      <c r="B59" s="181" t="str">
        <f>IF(ISTEXT('[2]Prijava i izvlačenje brojeva'!C19)=TRUE,'[2]Prijava i izvlačenje brojeva'!C19,"")</f>
        <v/>
      </c>
      <c r="C59" s="140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2"/>
      <c r="AG59" s="143" t="str">
        <f>IF(ISBLANK(AJ59)=FALSE,"",IF(AND(COUNT(C59:AF61)&gt;0,ISBLANK(AI59)=TRUE),AQ59,IF(AND(COUNT(C59:AF61)&gt;0,ISBLANK(AI59)=FALSE),AQ59-AR59,"")))</f>
        <v/>
      </c>
      <c r="AH59" s="144" t="str">
        <f>IF(ISBLANK(AJ59)=FALSE,"",IF(COUNT(C59:AF61)&gt;0,MAX(C59:AF61),""))</f>
        <v/>
      </c>
      <c r="AI59" s="145"/>
      <c r="AJ59" s="146"/>
      <c r="AK59" s="147" t="str">
        <f>IF(ISTEXT('[2]Prijava i izvlačenje brojeva'!C19)=FALSE,"",IF(AND(ISNUMBER(A59)=FALSE,ISTEXT(B59)=TRUE),'[2]Prijava i izvlačenje brojeva'!$H$1+1,IF(AND(COUNT(C59:AF61)&gt;0,ISBLANK(AJ59)=TRUE),AU59,"")))</f>
        <v/>
      </c>
      <c r="AL59" s="116" t="str">
        <f t="shared" si="0"/>
        <v/>
      </c>
      <c r="AM59" s="116" t="str">
        <f t="shared" si="1"/>
        <v/>
      </c>
      <c r="AN59" s="59" t="str">
        <f t="shared" si="2"/>
        <v/>
      </c>
      <c r="AO59" s="64" t="str">
        <f>IF(ISNUMBER(AH59)=TRUE,AH59,"")</f>
        <v/>
      </c>
      <c r="AP59" s="59" t="str">
        <f>IF(ISTEXT(B59)=TRUE,B59,"")</f>
        <v/>
      </c>
      <c r="AQ59" s="117" t="str">
        <f>IF(COUNT(C59:AF61)&gt;0,SUM(C59:AF61),"")</f>
        <v/>
      </c>
      <c r="AR59" s="65" t="str">
        <f>IF(ISNUMBER(AQ59)=TRUE,AQ59/10,"")</f>
        <v/>
      </c>
      <c r="AS59" s="65" t="str">
        <f>IF(AND(ISBLANK(AJ59)=TRUE,ISNUMBER(AG59)=TRUE),AG59,"")</f>
        <v/>
      </c>
      <c r="AT59" s="66" t="str">
        <f>IF(ISNUMBER(AS59)=TRUE,AS59+AO59/10000000,"")</f>
        <v/>
      </c>
      <c r="AU59" s="59" t="str">
        <f>IF(ISNUMBER(AT59)=TRUE,((COUNT(AT$8:AT$61)+1-RANK(AT59,$AT$8:$AT$61,0)-RANK(AT59,$AT$8:$AT$61,1))/2)+RANK(AT59,$AT$8:$AT$61,0),"")</f>
        <v/>
      </c>
    </row>
    <row r="60" spans="1:47" ht="18" customHeight="1" x14ac:dyDescent="0.2">
      <c r="A60" s="148"/>
      <c r="B60" s="149"/>
      <c r="C60" s="150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2"/>
      <c r="AG60" s="153"/>
      <c r="AH60" s="154"/>
      <c r="AI60" s="155"/>
      <c r="AJ60" s="156"/>
      <c r="AK60" s="157"/>
      <c r="AL60" s="116"/>
      <c r="AM60" s="116"/>
      <c r="AQ60" s="117"/>
      <c r="AR60" s="65"/>
      <c r="AS60" s="65"/>
    </row>
    <row r="61" spans="1:47" ht="18" customHeight="1" thickBot="1" x14ac:dyDescent="0.25">
      <c r="A61" s="158"/>
      <c r="B61" s="182"/>
      <c r="C61" s="183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5"/>
      <c r="AG61" s="186"/>
      <c r="AH61" s="187"/>
      <c r="AI61" s="188"/>
      <c r="AJ61" s="189"/>
      <c r="AK61" s="190"/>
      <c r="AL61" s="116" t="str">
        <f t="shared" si="0"/>
        <v/>
      </c>
      <c r="AM61" s="116" t="str">
        <f t="shared" si="1"/>
        <v/>
      </c>
      <c r="AN61" s="59" t="str">
        <f t="shared" si="2"/>
        <v/>
      </c>
      <c r="AQ61" s="117"/>
      <c r="AR61" s="65"/>
      <c r="AS61" s="65"/>
    </row>
    <row r="62" spans="1:47" ht="20.45" customHeight="1" thickTop="1" x14ac:dyDescent="0.2">
      <c r="A62" s="191"/>
      <c r="B62" s="192"/>
      <c r="AQ62" s="117"/>
      <c r="AR62" s="65"/>
      <c r="AS62" s="65"/>
    </row>
    <row r="63" spans="1:47" ht="27.75" customHeight="1" x14ac:dyDescent="0.2">
      <c r="B63" s="193" t="s">
        <v>38</v>
      </c>
      <c r="C63" s="194"/>
      <c r="D63" s="195"/>
      <c r="E63" s="196" t="str">
        <f>IF(ISTEXT('[2]Organizacija natjecanja'!F13)=TRUE,'[2]Organizacija natjecanja'!F13,"")</f>
        <v>Petar Kolarić</v>
      </c>
      <c r="F63" s="196"/>
      <c r="G63" s="196"/>
      <c r="H63" s="196"/>
      <c r="I63" s="196"/>
      <c r="J63" s="196"/>
      <c r="K63" s="196"/>
      <c r="L63" s="197"/>
      <c r="M63" s="198"/>
      <c r="N63" s="198"/>
      <c r="O63" s="193" t="s">
        <v>39</v>
      </c>
      <c r="Q63" s="199"/>
      <c r="S63" s="200" t="str">
        <f>IF(ISTEXT('[2]Organizacija natjecanja'!F11)=TRUE,'[2]Organizacija natjecanja'!F11,"")</f>
        <v>Miljenko Matole</v>
      </c>
      <c r="T63" s="200"/>
      <c r="U63" s="200"/>
      <c r="V63" s="200"/>
      <c r="W63" s="200"/>
      <c r="X63" s="200"/>
      <c r="Y63" s="200"/>
      <c r="Z63" s="201"/>
      <c r="AA63" s="201"/>
      <c r="AB63" s="193" t="s">
        <v>40</v>
      </c>
      <c r="AH63" s="200" t="str">
        <f>IF(ISTEXT('[2]Organizacija natjecanja'!F9)=TRUE,'[2]Organizacija natjecanja'!F9,"")</f>
        <v>Petar Kolarić</v>
      </c>
      <c r="AI63" s="200"/>
      <c r="AJ63" s="200"/>
      <c r="AK63" s="200"/>
      <c r="AL63" s="202"/>
      <c r="AM63" s="202"/>
    </row>
    <row r="64" spans="1:47" s="197" customFormat="1" ht="27.75" customHeight="1" x14ac:dyDescent="0.25">
      <c r="S64" s="198"/>
      <c r="Y64" s="203"/>
      <c r="AH64" s="204"/>
      <c r="AI64" s="205"/>
      <c r="AO64" s="206"/>
      <c r="AQ64" s="207"/>
      <c r="AT64" s="208"/>
    </row>
    <row r="65" spans="1:46" s="197" customFormat="1" ht="27.75" customHeight="1" x14ac:dyDescent="0.25">
      <c r="AH65" s="209"/>
      <c r="AO65" s="206"/>
      <c r="AQ65" s="207"/>
      <c r="AT65" s="208"/>
    </row>
    <row r="66" spans="1:46" s="197" customFormat="1" ht="27.75" customHeight="1" x14ac:dyDescent="0.25">
      <c r="B66" s="210"/>
      <c r="AD66" s="211"/>
      <c r="AE66" s="211"/>
      <c r="AF66" s="211"/>
      <c r="AO66" s="206"/>
      <c r="AQ66" s="207"/>
      <c r="AT66" s="208"/>
    </row>
    <row r="67" spans="1:46" s="198" customFormat="1" ht="28.5" customHeight="1" thickBot="1" x14ac:dyDescent="0.3">
      <c r="B67" s="212" t="s">
        <v>41</v>
      </c>
      <c r="W67" s="212" t="s">
        <v>42</v>
      </c>
      <c r="AL67" s="197"/>
      <c r="AM67" s="197"/>
      <c r="AN67" s="197"/>
      <c r="AO67" s="213"/>
      <c r="AQ67" s="214"/>
      <c r="AT67" s="215"/>
    </row>
    <row r="68" spans="1:46" s="203" customFormat="1" ht="27.75" customHeight="1" thickTop="1" thickBot="1" x14ac:dyDescent="0.3">
      <c r="B68" s="216" t="s">
        <v>3</v>
      </c>
      <c r="C68" s="217"/>
      <c r="D68" s="217"/>
      <c r="E68" s="218"/>
      <c r="F68" s="219" t="s">
        <v>43</v>
      </c>
      <c r="G68" s="220"/>
      <c r="H68" s="221"/>
      <c r="I68" s="216" t="s">
        <v>44</v>
      </c>
      <c r="J68" s="217"/>
      <c r="K68" s="217"/>
      <c r="L68" s="217"/>
      <c r="M68" s="217"/>
      <c r="N68" s="218"/>
      <c r="O68" s="217" t="s">
        <v>45</v>
      </c>
      <c r="P68" s="217"/>
      <c r="Q68" s="217"/>
      <c r="R68" s="217"/>
      <c r="S68" s="217"/>
      <c r="T68" s="218"/>
      <c r="V68" s="222" t="s">
        <v>42</v>
      </c>
      <c r="W68" s="223"/>
      <c r="X68" s="223"/>
      <c r="Y68" s="223"/>
      <c r="Z68" s="223"/>
      <c r="AA68" s="224"/>
      <c r="AB68" s="217" t="s">
        <v>46</v>
      </c>
      <c r="AC68" s="217"/>
      <c r="AD68" s="217"/>
      <c r="AE68" s="218"/>
      <c r="AL68" s="197"/>
      <c r="AM68" s="197"/>
      <c r="AN68" s="197"/>
      <c r="AP68" s="225"/>
      <c r="AS68" s="226"/>
    </row>
    <row r="69" spans="1:46" s="197" customFormat="1" ht="27.75" customHeight="1" thickTop="1" x14ac:dyDescent="0.25">
      <c r="B69" s="227" t="s">
        <v>66</v>
      </c>
      <c r="C69" s="228"/>
      <c r="D69" s="228"/>
      <c r="E69" s="229"/>
      <c r="F69" s="230" t="s">
        <v>67</v>
      </c>
      <c r="G69" s="231"/>
      <c r="H69" s="232"/>
      <c r="I69" s="233" t="s">
        <v>68</v>
      </c>
      <c r="J69" s="234"/>
      <c r="K69" s="234"/>
      <c r="L69" s="234"/>
      <c r="M69" s="234"/>
      <c r="N69" s="235"/>
      <c r="O69" s="234" t="s">
        <v>69</v>
      </c>
      <c r="P69" s="234"/>
      <c r="Q69" s="234"/>
      <c r="R69" s="234"/>
      <c r="S69" s="234"/>
      <c r="T69" s="235"/>
      <c r="U69" s="236"/>
      <c r="V69" s="237"/>
      <c r="W69" s="238"/>
      <c r="X69" s="238"/>
      <c r="Y69" s="238"/>
      <c r="Z69" s="238"/>
      <c r="AA69" s="239"/>
      <c r="AB69" s="240"/>
      <c r="AC69" s="231"/>
      <c r="AD69" s="231"/>
      <c r="AE69" s="232"/>
      <c r="AF69" s="212"/>
      <c r="AG69" s="212"/>
      <c r="AP69" s="207"/>
      <c r="AS69" s="208"/>
    </row>
    <row r="70" spans="1:46" s="197" customFormat="1" ht="27.75" customHeight="1" x14ac:dyDescent="0.25">
      <c r="B70" s="241" t="s">
        <v>20</v>
      </c>
      <c r="C70" s="242"/>
      <c r="D70" s="242"/>
      <c r="E70" s="243"/>
      <c r="F70" s="244" t="s">
        <v>70</v>
      </c>
      <c r="G70" s="245"/>
      <c r="H70" s="246"/>
      <c r="I70" s="247" t="s">
        <v>71</v>
      </c>
      <c r="J70" s="248"/>
      <c r="K70" s="248"/>
      <c r="L70" s="248"/>
      <c r="M70" s="248"/>
      <c r="N70" s="249"/>
      <c r="O70" s="248" t="s">
        <v>72</v>
      </c>
      <c r="P70" s="248"/>
      <c r="Q70" s="248"/>
      <c r="R70" s="248"/>
      <c r="S70" s="248"/>
      <c r="T70" s="249"/>
      <c r="U70" s="236"/>
      <c r="V70" s="250"/>
      <c r="W70" s="251"/>
      <c r="X70" s="251"/>
      <c r="Y70" s="251"/>
      <c r="Z70" s="251"/>
      <c r="AA70" s="252"/>
      <c r="AB70" s="253"/>
      <c r="AC70" s="245"/>
      <c r="AD70" s="245"/>
      <c r="AE70" s="246"/>
      <c r="AP70" s="207"/>
      <c r="AS70" s="208"/>
    </row>
    <row r="71" spans="1:46" s="197" customFormat="1" ht="27.75" customHeight="1" x14ac:dyDescent="0.25">
      <c r="A71" s="254"/>
      <c r="B71" s="241"/>
      <c r="C71" s="242"/>
      <c r="D71" s="242"/>
      <c r="E71" s="243"/>
      <c r="F71" s="244"/>
      <c r="G71" s="245"/>
      <c r="H71" s="246"/>
      <c r="I71" s="247"/>
      <c r="J71" s="248"/>
      <c r="K71" s="248"/>
      <c r="L71" s="248"/>
      <c r="M71" s="248"/>
      <c r="N71" s="249"/>
      <c r="O71" s="248"/>
      <c r="P71" s="248"/>
      <c r="Q71" s="248"/>
      <c r="R71" s="248"/>
      <c r="S71" s="248"/>
      <c r="T71" s="249"/>
      <c r="U71" s="236"/>
      <c r="V71" s="250"/>
      <c r="W71" s="251"/>
      <c r="X71" s="251"/>
      <c r="Y71" s="251"/>
      <c r="Z71" s="251"/>
      <c r="AA71" s="252"/>
      <c r="AB71" s="253"/>
      <c r="AC71" s="245"/>
      <c r="AD71" s="245"/>
      <c r="AE71" s="246"/>
      <c r="AP71" s="207"/>
      <c r="AS71" s="208"/>
    </row>
    <row r="72" spans="1:46" s="197" customFormat="1" ht="27.75" customHeight="1" x14ac:dyDescent="0.25">
      <c r="A72" s="254"/>
      <c r="B72" s="241"/>
      <c r="C72" s="242"/>
      <c r="D72" s="242"/>
      <c r="E72" s="243"/>
      <c r="F72" s="255"/>
      <c r="G72" s="256"/>
      <c r="H72" s="257"/>
      <c r="I72" s="247"/>
      <c r="J72" s="248"/>
      <c r="K72" s="248"/>
      <c r="L72" s="248"/>
      <c r="M72" s="248"/>
      <c r="N72" s="249"/>
      <c r="O72" s="248"/>
      <c r="P72" s="248"/>
      <c r="Q72" s="248"/>
      <c r="R72" s="248"/>
      <c r="S72" s="248"/>
      <c r="T72" s="249"/>
      <c r="U72" s="236"/>
      <c r="V72" s="258"/>
      <c r="W72" s="259"/>
      <c r="X72" s="259"/>
      <c r="Y72" s="259"/>
      <c r="Z72" s="259"/>
      <c r="AA72" s="260"/>
      <c r="AB72" s="255"/>
      <c r="AC72" s="256"/>
      <c r="AD72" s="256"/>
      <c r="AE72" s="257"/>
      <c r="AP72" s="207"/>
      <c r="AS72" s="208"/>
    </row>
    <row r="73" spans="1:46" s="197" customFormat="1" ht="27.75" customHeight="1" x14ac:dyDescent="0.25">
      <c r="B73" s="241"/>
      <c r="C73" s="242"/>
      <c r="D73" s="242"/>
      <c r="E73" s="243"/>
      <c r="F73" s="255"/>
      <c r="G73" s="256"/>
      <c r="H73" s="257"/>
      <c r="I73" s="247"/>
      <c r="J73" s="248"/>
      <c r="K73" s="248"/>
      <c r="L73" s="248"/>
      <c r="M73" s="248"/>
      <c r="N73" s="249"/>
      <c r="O73" s="248"/>
      <c r="P73" s="248"/>
      <c r="Q73" s="248"/>
      <c r="R73" s="248"/>
      <c r="S73" s="248"/>
      <c r="T73" s="249"/>
      <c r="U73" s="236"/>
      <c r="V73" s="258"/>
      <c r="W73" s="259"/>
      <c r="X73" s="259"/>
      <c r="Y73" s="259"/>
      <c r="Z73" s="259"/>
      <c r="AA73" s="260"/>
      <c r="AB73" s="255"/>
      <c r="AC73" s="256"/>
      <c r="AD73" s="256"/>
      <c r="AE73" s="257"/>
      <c r="AP73" s="207"/>
      <c r="AS73" s="208"/>
    </row>
    <row r="74" spans="1:46" s="197" customFormat="1" ht="27.75" customHeight="1" x14ac:dyDescent="0.25">
      <c r="B74" s="241"/>
      <c r="C74" s="242"/>
      <c r="D74" s="242"/>
      <c r="E74" s="243"/>
      <c r="F74" s="255"/>
      <c r="G74" s="256"/>
      <c r="H74" s="257"/>
      <c r="I74" s="247"/>
      <c r="J74" s="248"/>
      <c r="K74" s="248"/>
      <c r="L74" s="248"/>
      <c r="M74" s="248"/>
      <c r="N74" s="249"/>
      <c r="O74" s="248"/>
      <c r="P74" s="248"/>
      <c r="Q74" s="248"/>
      <c r="R74" s="248"/>
      <c r="S74" s="248"/>
      <c r="T74" s="249"/>
      <c r="U74" s="236"/>
      <c r="V74" s="258"/>
      <c r="W74" s="259"/>
      <c r="X74" s="259"/>
      <c r="Y74" s="259"/>
      <c r="Z74" s="259"/>
      <c r="AA74" s="260"/>
      <c r="AB74" s="255"/>
      <c r="AC74" s="256"/>
      <c r="AD74" s="256"/>
      <c r="AE74" s="257"/>
      <c r="AP74" s="207"/>
      <c r="AS74" s="208"/>
    </row>
    <row r="75" spans="1:46" s="197" customFormat="1" ht="27.75" customHeight="1" x14ac:dyDescent="0.25">
      <c r="B75" s="241"/>
      <c r="C75" s="242"/>
      <c r="D75" s="242"/>
      <c r="E75" s="243"/>
      <c r="F75" s="255"/>
      <c r="G75" s="256"/>
      <c r="H75" s="257"/>
      <c r="I75" s="247"/>
      <c r="J75" s="248"/>
      <c r="K75" s="248"/>
      <c r="L75" s="248"/>
      <c r="M75" s="248"/>
      <c r="N75" s="249"/>
      <c r="O75" s="248"/>
      <c r="P75" s="248"/>
      <c r="Q75" s="248"/>
      <c r="R75" s="248"/>
      <c r="S75" s="248"/>
      <c r="T75" s="249"/>
      <c r="U75" s="236"/>
      <c r="V75" s="258"/>
      <c r="W75" s="259"/>
      <c r="X75" s="259"/>
      <c r="Y75" s="259"/>
      <c r="Z75" s="259"/>
      <c r="AA75" s="260"/>
      <c r="AB75" s="255"/>
      <c r="AC75" s="256"/>
      <c r="AD75" s="256"/>
      <c r="AE75" s="257"/>
      <c r="AP75" s="207"/>
      <c r="AS75" s="208"/>
    </row>
    <row r="76" spans="1:46" s="197" customFormat="1" ht="27.75" customHeight="1" x14ac:dyDescent="0.25">
      <c r="B76" s="241"/>
      <c r="C76" s="242"/>
      <c r="D76" s="242"/>
      <c r="E76" s="243"/>
      <c r="F76" s="255"/>
      <c r="G76" s="256"/>
      <c r="H76" s="257"/>
      <c r="I76" s="247"/>
      <c r="J76" s="248"/>
      <c r="K76" s="248"/>
      <c r="L76" s="248"/>
      <c r="M76" s="248"/>
      <c r="N76" s="249"/>
      <c r="O76" s="248"/>
      <c r="P76" s="248"/>
      <c r="Q76" s="248"/>
      <c r="R76" s="248"/>
      <c r="S76" s="248"/>
      <c r="T76" s="249"/>
      <c r="U76" s="236"/>
      <c r="V76" s="258"/>
      <c r="W76" s="259"/>
      <c r="X76" s="259"/>
      <c r="Y76" s="259"/>
      <c r="Z76" s="259"/>
      <c r="AA76" s="260"/>
      <c r="AB76" s="255"/>
      <c r="AC76" s="256"/>
      <c r="AD76" s="256"/>
      <c r="AE76" s="257"/>
      <c r="AP76" s="207"/>
      <c r="AS76" s="208"/>
    </row>
    <row r="77" spans="1:46" s="197" customFormat="1" ht="27.75" customHeight="1" x14ac:dyDescent="0.25">
      <c r="B77" s="241"/>
      <c r="C77" s="242"/>
      <c r="D77" s="242"/>
      <c r="E77" s="243"/>
      <c r="F77" s="244"/>
      <c r="G77" s="245"/>
      <c r="H77" s="246"/>
      <c r="I77" s="247"/>
      <c r="J77" s="248"/>
      <c r="K77" s="248"/>
      <c r="L77" s="248"/>
      <c r="M77" s="248"/>
      <c r="N77" s="249"/>
      <c r="O77" s="248"/>
      <c r="P77" s="248"/>
      <c r="Q77" s="248"/>
      <c r="R77" s="248"/>
      <c r="S77" s="248"/>
      <c r="T77" s="249"/>
      <c r="U77" s="236"/>
      <c r="V77" s="250"/>
      <c r="W77" s="251"/>
      <c r="X77" s="251"/>
      <c r="Y77" s="251"/>
      <c r="Z77" s="251"/>
      <c r="AA77" s="252"/>
      <c r="AB77" s="253"/>
      <c r="AC77" s="245"/>
      <c r="AD77" s="245"/>
      <c r="AE77" s="246"/>
      <c r="AP77" s="207"/>
      <c r="AS77" s="208"/>
    </row>
    <row r="78" spans="1:46" s="197" customFormat="1" ht="27.75" customHeight="1" thickBot="1" x14ac:dyDescent="0.3">
      <c r="B78" s="261"/>
      <c r="C78" s="262"/>
      <c r="D78" s="262"/>
      <c r="E78" s="263"/>
      <c r="F78" s="264"/>
      <c r="G78" s="265"/>
      <c r="H78" s="266"/>
      <c r="I78" s="267"/>
      <c r="J78" s="268"/>
      <c r="K78" s="268"/>
      <c r="L78" s="268"/>
      <c r="M78" s="268"/>
      <c r="N78" s="269"/>
      <c r="O78" s="268"/>
      <c r="P78" s="268"/>
      <c r="Q78" s="268"/>
      <c r="R78" s="268"/>
      <c r="S78" s="268"/>
      <c r="T78" s="269"/>
      <c r="U78" s="236"/>
      <c r="V78" s="270"/>
      <c r="W78" s="271"/>
      <c r="X78" s="271"/>
      <c r="Y78" s="271"/>
      <c r="Z78" s="271"/>
      <c r="AA78" s="272"/>
      <c r="AB78" s="273"/>
      <c r="AC78" s="265"/>
      <c r="AD78" s="265"/>
      <c r="AE78" s="266"/>
      <c r="AP78" s="207"/>
      <c r="AS78" s="208"/>
    </row>
    <row r="79" spans="1:46" s="197" customFormat="1" ht="12.75" customHeight="1" thickTop="1" x14ac:dyDescent="0.25">
      <c r="A79" s="274"/>
      <c r="AG79" s="274"/>
      <c r="AH79" s="274"/>
      <c r="AO79" s="206"/>
      <c r="AQ79" s="207"/>
      <c r="AT79" s="208"/>
    </row>
    <row r="80" spans="1:46" s="198" customFormat="1" ht="27.75" customHeight="1" thickBot="1" x14ac:dyDescent="0.3">
      <c r="A80" s="275"/>
      <c r="B80" s="212" t="s">
        <v>53</v>
      </c>
      <c r="AG80" s="275"/>
      <c r="AH80" s="275"/>
      <c r="AL80" s="197"/>
      <c r="AM80" s="197"/>
      <c r="AN80" s="197"/>
      <c r="AO80" s="213"/>
      <c r="AQ80" s="214"/>
      <c r="AT80" s="215"/>
    </row>
    <row r="81" spans="2:46" s="203" customFormat="1" ht="37.15" customHeight="1" thickTop="1" thickBot="1" x14ac:dyDescent="0.3">
      <c r="B81" s="276" t="s">
        <v>54</v>
      </c>
      <c r="C81" s="277"/>
      <c r="D81" s="277"/>
      <c r="E81" s="278"/>
      <c r="F81" s="279"/>
      <c r="G81" s="280"/>
      <c r="H81" s="280"/>
      <c r="I81" s="280" t="s">
        <v>3</v>
      </c>
      <c r="J81" s="280"/>
      <c r="K81" s="280"/>
      <c r="L81" s="281"/>
      <c r="M81" s="216" t="s">
        <v>55</v>
      </c>
      <c r="N81" s="217"/>
      <c r="O81" s="217"/>
      <c r="P81" s="218"/>
      <c r="Q81" s="282" t="s">
        <v>56</v>
      </c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4"/>
      <c r="AC81" s="285" t="s">
        <v>57</v>
      </c>
      <c r="AD81" s="286"/>
      <c r="AE81" s="287"/>
      <c r="AF81" s="288" t="s">
        <v>58</v>
      </c>
      <c r="AG81" s="289"/>
      <c r="AL81" s="197"/>
      <c r="AM81" s="197"/>
      <c r="AN81" s="197"/>
      <c r="AO81" s="290"/>
      <c r="AQ81" s="225"/>
      <c r="AT81" s="226"/>
    </row>
    <row r="82" spans="2:46" s="197" customFormat="1" ht="27.75" customHeight="1" thickTop="1" x14ac:dyDescent="0.25">
      <c r="B82" s="291" t="s">
        <v>52</v>
      </c>
      <c r="C82" s="292"/>
      <c r="D82" s="292"/>
      <c r="E82" s="293"/>
      <c r="F82" s="294" t="s">
        <v>17</v>
      </c>
      <c r="G82" s="295"/>
      <c r="H82" s="295"/>
      <c r="I82" s="295"/>
      <c r="J82" s="295"/>
      <c r="K82" s="295"/>
      <c r="L82" s="296"/>
      <c r="M82" s="297" t="s">
        <v>73</v>
      </c>
      <c r="N82" s="297"/>
      <c r="O82" s="297"/>
      <c r="P82" s="298"/>
      <c r="Q82" s="299" t="s">
        <v>74</v>
      </c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1"/>
      <c r="AC82" s="302" t="s">
        <v>75</v>
      </c>
      <c r="AD82" s="303"/>
      <c r="AE82" s="304"/>
      <c r="AF82" s="305" t="s">
        <v>76</v>
      </c>
      <c r="AG82" s="306"/>
      <c r="AO82" s="206"/>
      <c r="AQ82" s="207"/>
      <c r="AT82" s="208"/>
    </row>
    <row r="83" spans="2:46" s="197" customFormat="1" ht="27.75" customHeight="1" x14ac:dyDescent="0.25">
      <c r="B83" s="307"/>
      <c r="C83" s="308"/>
      <c r="D83" s="308"/>
      <c r="E83" s="309"/>
      <c r="F83" s="310"/>
      <c r="G83" s="311"/>
      <c r="H83" s="311"/>
      <c r="I83" s="311"/>
      <c r="J83" s="311"/>
      <c r="K83" s="311"/>
      <c r="L83" s="312"/>
      <c r="M83" s="256"/>
      <c r="N83" s="256"/>
      <c r="O83" s="256"/>
      <c r="P83" s="257"/>
      <c r="Q83" s="313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5"/>
      <c r="AC83" s="316"/>
      <c r="AD83" s="317"/>
      <c r="AE83" s="318"/>
      <c r="AF83" s="319"/>
      <c r="AG83" s="320"/>
      <c r="AO83" s="206"/>
      <c r="AQ83" s="207"/>
      <c r="AT83" s="208"/>
    </row>
    <row r="84" spans="2:46" s="197" customFormat="1" ht="27.75" customHeight="1" x14ac:dyDescent="0.25">
      <c r="B84" s="307"/>
      <c r="C84" s="308"/>
      <c r="D84" s="308"/>
      <c r="E84" s="309"/>
      <c r="F84" s="310"/>
      <c r="G84" s="311"/>
      <c r="H84" s="311"/>
      <c r="I84" s="311"/>
      <c r="J84" s="311"/>
      <c r="K84" s="311"/>
      <c r="L84" s="312"/>
      <c r="M84" s="256"/>
      <c r="N84" s="256"/>
      <c r="O84" s="256"/>
      <c r="P84" s="257"/>
      <c r="Q84" s="313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5"/>
      <c r="AC84" s="316"/>
      <c r="AD84" s="317"/>
      <c r="AE84" s="318"/>
      <c r="AF84" s="319"/>
      <c r="AG84" s="320"/>
      <c r="AO84" s="206"/>
      <c r="AQ84" s="207"/>
      <c r="AT84" s="208"/>
    </row>
    <row r="85" spans="2:46" s="197" customFormat="1" ht="27.75" customHeight="1" x14ac:dyDescent="0.25">
      <c r="B85" s="307"/>
      <c r="C85" s="308"/>
      <c r="D85" s="308"/>
      <c r="E85" s="309"/>
      <c r="F85" s="310"/>
      <c r="G85" s="311"/>
      <c r="H85" s="311"/>
      <c r="I85" s="311"/>
      <c r="J85" s="311"/>
      <c r="K85" s="311"/>
      <c r="L85" s="312"/>
      <c r="M85" s="256"/>
      <c r="N85" s="256"/>
      <c r="O85" s="256"/>
      <c r="P85" s="257"/>
      <c r="Q85" s="313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5"/>
      <c r="AC85" s="316"/>
      <c r="AD85" s="317"/>
      <c r="AE85" s="318"/>
      <c r="AF85" s="319"/>
      <c r="AG85" s="320"/>
      <c r="AH85" s="321"/>
      <c r="AO85" s="206"/>
      <c r="AQ85" s="207"/>
      <c r="AT85" s="208"/>
    </row>
    <row r="86" spans="2:46" s="197" customFormat="1" ht="27.75" customHeight="1" x14ac:dyDescent="0.25">
      <c r="B86" s="307"/>
      <c r="C86" s="308"/>
      <c r="D86" s="308"/>
      <c r="E86" s="309"/>
      <c r="F86" s="310"/>
      <c r="G86" s="311"/>
      <c r="H86" s="311"/>
      <c r="I86" s="311"/>
      <c r="J86" s="311"/>
      <c r="K86" s="311"/>
      <c r="L86" s="312"/>
      <c r="M86" s="256"/>
      <c r="N86" s="256"/>
      <c r="O86" s="256"/>
      <c r="P86" s="257"/>
      <c r="Q86" s="313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5"/>
      <c r="AC86" s="316"/>
      <c r="AD86" s="317"/>
      <c r="AE86" s="318"/>
      <c r="AF86" s="319"/>
      <c r="AG86" s="320"/>
      <c r="AH86" s="321"/>
      <c r="AO86" s="206"/>
      <c r="AQ86" s="207"/>
      <c r="AT86" s="208"/>
    </row>
    <row r="87" spans="2:46" s="197" customFormat="1" ht="27.75" customHeight="1" x14ac:dyDescent="0.25">
      <c r="B87" s="307"/>
      <c r="C87" s="308"/>
      <c r="D87" s="308"/>
      <c r="E87" s="309"/>
      <c r="F87" s="310"/>
      <c r="G87" s="311"/>
      <c r="H87" s="311"/>
      <c r="I87" s="311"/>
      <c r="J87" s="311"/>
      <c r="K87" s="311"/>
      <c r="L87" s="312"/>
      <c r="M87" s="256"/>
      <c r="N87" s="256"/>
      <c r="O87" s="256"/>
      <c r="P87" s="257"/>
      <c r="Q87" s="313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5"/>
      <c r="AC87" s="316"/>
      <c r="AD87" s="317"/>
      <c r="AE87" s="318"/>
      <c r="AF87" s="319"/>
      <c r="AG87" s="320"/>
      <c r="AH87" s="321"/>
      <c r="AO87" s="206"/>
      <c r="AQ87" s="207"/>
      <c r="AT87" s="208"/>
    </row>
    <row r="88" spans="2:46" s="197" customFormat="1" ht="27.75" customHeight="1" x14ac:dyDescent="0.25">
      <c r="B88" s="307"/>
      <c r="C88" s="308"/>
      <c r="D88" s="308"/>
      <c r="E88" s="309"/>
      <c r="F88" s="310"/>
      <c r="G88" s="311"/>
      <c r="H88" s="311"/>
      <c r="I88" s="311"/>
      <c r="J88" s="311"/>
      <c r="K88" s="311"/>
      <c r="L88" s="312"/>
      <c r="M88" s="256"/>
      <c r="N88" s="256"/>
      <c r="O88" s="256"/>
      <c r="P88" s="257"/>
      <c r="Q88" s="313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5"/>
      <c r="AC88" s="316"/>
      <c r="AD88" s="317"/>
      <c r="AE88" s="318"/>
      <c r="AF88" s="319"/>
      <c r="AG88" s="320"/>
      <c r="AH88" s="321"/>
      <c r="AO88" s="206"/>
      <c r="AQ88" s="207"/>
      <c r="AT88" s="208"/>
    </row>
    <row r="89" spans="2:46" s="197" customFormat="1" ht="27.75" customHeight="1" x14ac:dyDescent="0.25">
      <c r="B89" s="307"/>
      <c r="C89" s="308"/>
      <c r="D89" s="308"/>
      <c r="E89" s="309"/>
      <c r="F89" s="310"/>
      <c r="G89" s="311"/>
      <c r="H89" s="311"/>
      <c r="I89" s="311"/>
      <c r="J89" s="311"/>
      <c r="K89" s="311"/>
      <c r="L89" s="312"/>
      <c r="M89" s="256"/>
      <c r="N89" s="256"/>
      <c r="O89" s="256"/>
      <c r="P89" s="257"/>
      <c r="Q89" s="313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5"/>
      <c r="AC89" s="316"/>
      <c r="AD89" s="317"/>
      <c r="AE89" s="318"/>
      <c r="AF89" s="319"/>
      <c r="AG89" s="320"/>
      <c r="AH89" s="321"/>
      <c r="AO89" s="206"/>
      <c r="AQ89" s="207"/>
      <c r="AT89" s="208"/>
    </row>
    <row r="90" spans="2:46" s="197" customFormat="1" ht="27.75" customHeight="1" x14ac:dyDescent="0.25">
      <c r="B90" s="307"/>
      <c r="C90" s="308"/>
      <c r="D90" s="308"/>
      <c r="E90" s="309"/>
      <c r="F90" s="310"/>
      <c r="G90" s="311"/>
      <c r="H90" s="311"/>
      <c r="I90" s="311"/>
      <c r="J90" s="311"/>
      <c r="K90" s="311"/>
      <c r="L90" s="312"/>
      <c r="M90" s="256"/>
      <c r="N90" s="256"/>
      <c r="O90" s="256"/>
      <c r="P90" s="257"/>
      <c r="Q90" s="313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5"/>
      <c r="AC90" s="316"/>
      <c r="AD90" s="317"/>
      <c r="AE90" s="318"/>
      <c r="AF90" s="319"/>
      <c r="AG90" s="320"/>
      <c r="AH90" s="321"/>
      <c r="AO90" s="206"/>
      <c r="AQ90" s="207"/>
      <c r="AT90" s="208"/>
    </row>
    <row r="91" spans="2:46" s="197" customFormat="1" ht="27.75" customHeight="1" thickBot="1" x14ac:dyDescent="0.3">
      <c r="B91" s="322"/>
      <c r="C91" s="323"/>
      <c r="D91" s="323"/>
      <c r="E91" s="324"/>
      <c r="F91" s="325"/>
      <c r="G91" s="326"/>
      <c r="H91" s="326"/>
      <c r="I91" s="326"/>
      <c r="J91" s="326"/>
      <c r="K91" s="326"/>
      <c r="L91" s="327"/>
      <c r="M91" s="328"/>
      <c r="N91" s="328"/>
      <c r="O91" s="328"/>
      <c r="P91" s="329"/>
      <c r="Q91" s="330"/>
      <c r="R91" s="331"/>
      <c r="S91" s="331"/>
      <c r="T91" s="331"/>
      <c r="U91" s="331"/>
      <c r="V91" s="331"/>
      <c r="W91" s="331"/>
      <c r="X91" s="331"/>
      <c r="Y91" s="331"/>
      <c r="Z91" s="331"/>
      <c r="AA91" s="331"/>
      <c r="AB91" s="332"/>
      <c r="AC91" s="267"/>
      <c r="AD91" s="268"/>
      <c r="AE91" s="269"/>
      <c r="AF91" s="333"/>
      <c r="AG91" s="334"/>
      <c r="AO91" s="206"/>
      <c r="AQ91" s="207"/>
      <c r="AT91" s="208"/>
    </row>
    <row r="92" spans="2:46" ht="12.75" customHeight="1" thickTop="1" x14ac:dyDescent="0.2">
      <c r="C92" s="335"/>
      <c r="D92" s="335"/>
      <c r="E92" s="335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65"/>
      <c r="T92" s="65"/>
      <c r="U92" s="65"/>
    </row>
    <row r="93" spans="2:46" ht="12.75" customHeight="1" x14ac:dyDescent="0.2"/>
    <row r="94" spans="2:46" ht="12.75" customHeight="1" x14ac:dyDescent="0.2"/>
    <row r="95" spans="2:46" ht="12.75" customHeight="1" x14ac:dyDescent="0.4">
      <c r="B95" s="337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</row>
    <row r="96" spans="2:46" s="343" customFormat="1" ht="30" customHeight="1" x14ac:dyDescent="0.4">
      <c r="B96" s="338" t="s">
        <v>59</v>
      </c>
      <c r="C96" s="338"/>
      <c r="D96" s="338"/>
      <c r="E96" s="338"/>
      <c r="F96" s="338"/>
      <c r="G96" s="338"/>
      <c r="H96" s="339">
        <f>IF(COUNT(C8:AF61)&gt;0,SUM(AG8:AG61),"")</f>
        <v>301.87400000000002</v>
      </c>
      <c r="I96" s="339"/>
      <c r="J96" s="339"/>
      <c r="K96" s="340" t="s">
        <v>60</v>
      </c>
      <c r="L96" s="341"/>
      <c r="M96" s="341"/>
      <c r="N96" s="342"/>
      <c r="O96" s="342"/>
      <c r="AL96" s="59"/>
      <c r="AM96" s="59"/>
      <c r="AN96" s="59"/>
      <c r="AO96" s="344"/>
      <c r="AQ96" s="345"/>
      <c r="AT96" s="346"/>
    </row>
    <row r="97" spans="1:46" s="343" customFormat="1" ht="30" customHeight="1" x14ac:dyDescent="0.4">
      <c r="B97" s="338" t="s">
        <v>61</v>
      </c>
      <c r="C97" s="338"/>
      <c r="D97" s="338"/>
      <c r="E97" s="338"/>
      <c r="F97" s="338"/>
      <c r="G97" s="338"/>
      <c r="H97" s="347">
        <f>COUNT(C8:AF61)-COUNTIF(C8:AF61,0)</f>
        <v>50</v>
      </c>
      <c r="I97" s="347"/>
      <c r="J97" s="347"/>
      <c r="K97" s="340" t="s">
        <v>62</v>
      </c>
      <c r="L97" s="341"/>
      <c r="M97" s="341"/>
      <c r="N97" s="342"/>
      <c r="O97" s="342"/>
      <c r="AL97" s="59"/>
      <c r="AM97" s="59"/>
      <c r="AN97" s="59"/>
      <c r="AO97" s="344"/>
      <c r="AQ97" s="345"/>
      <c r="AT97" s="346"/>
    </row>
    <row r="98" spans="1:46" s="343" customFormat="1" ht="30" customHeight="1" x14ac:dyDescent="0.4">
      <c r="B98" s="338" t="s">
        <v>63</v>
      </c>
      <c r="C98" s="338"/>
      <c r="D98" s="338"/>
      <c r="E98" s="338"/>
      <c r="F98" s="338"/>
      <c r="G98" s="338"/>
      <c r="H98" s="339">
        <f>IF(ISNUMBER(H96)=TRUE,H96/H97,"")</f>
        <v>6.0374800000000004</v>
      </c>
      <c r="I98" s="339"/>
      <c r="J98" s="339"/>
      <c r="K98" s="340" t="s">
        <v>60</v>
      </c>
      <c r="L98" s="341"/>
      <c r="M98" s="341"/>
      <c r="N98" s="342"/>
      <c r="O98" s="342"/>
      <c r="AL98" s="59"/>
      <c r="AM98" s="59"/>
      <c r="AN98" s="59"/>
      <c r="AO98" s="344"/>
      <c r="AQ98" s="345"/>
      <c r="AT98" s="346"/>
    </row>
    <row r="99" spans="1:46" s="343" customFormat="1" ht="30" customHeight="1" x14ac:dyDescent="0.4">
      <c r="B99" s="338" t="s">
        <v>64</v>
      </c>
      <c r="C99" s="338"/>
      <c r="D99" s="338"/>
      <c r="E99" s="338"/>
      <c r="F99" s="338"/>
      <c r="G99" s="338"/>
      <c r="H99" s="348">
        <f>IF(COUNT(C8:AF61)&gt;0,MAX(C8:AF61),"")</f>
        <v>15.81</v>
      </c>
      <c r="I99" s="348"/>
      <c r="J99" s="348"/>
      <c r="K99" s="340" t="str">
        <f>IF(COUNT(C8:AF61)&gt;0,VLOOKUP(AO6,AO8:AP61,2,FALSE),"")</f>
        <v>Bjelka Domašinec</v>
      </c>
      <c r="L99" s="340"/>
      <c r="M99" s="340"/>
      <c r="N99" s="342"/>
      <c r="O99" s="342"/>
      <c r="AL99" s="59"/>
      <c r="AM99" s="59"/>
      <c r="AN99" s="59"/>
      <c r="AO99" s="344"/>
      <c r="AQ99" s="345"/>
      <c r="AT99" s="346"/>
    </row>
    <row r="100" spans="1:46" ht="12.75" customHeight="1" x14ac:dyDescent="0.2">
      <c r="A100" s="274"/>
      <c r="B100" s="349"/>
      <c r="C100" s="274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197"/>
      <c r="AJ100" s="197"/>
    </row>
    <row r="101" spans="1:46" ht="12.75" customHeight="1" x14ac:dyDescent="0.2">
      <c r="A101" s="274"/>
      <c r="B101" s="349"/>
      <c r="C101" s="350"/>
      <c r="D101" s="350"/>
      <c r="E101" s="350"/>
      <c r="F101" s="350"/>
      <c r="G101" s="350"/>
      <c r="H101" s="350"/>
      <c r="I101" s="350"/>
      <c r="J101" s="350"/>
      <c r="K101" s="350"/>
      <c r="L101" s="350"/>
      <c r="M101" s="350"/>
      <c r="N101" s="350"/>
      <c r="O101" s="350"/>
      <c r="P101" s="350"/>
      <c r="Q101" s="350"/>
      <c r="R101" s="350"/>
      <c r="S101" s="350"/>
      <c r="T101" s="350"/>
      <c r="U101" s="350"/>
      <c r="V101" s="350"/>
      <c r="W101" s="350"/>
      <c r="X101" s="350"/>
      <c r="Y101" s="350"/>
      <c r="Z101" s="350"/>
      <c r="AA101" s="350"/>
      <c r="AB101" s="350"/>
      <c r="AC101" s="350"/>
      <c r="AD101" s="350"/>
      <c r="AE101" s="350"/>
      <c r="AF101" s="350"/>
      <c r="AG101" s="274"/>
      <c r="AH101" s="274"/>
      <c r="AI101" s="197"/>
      <c r="AJ101" s="197"/>
    </row>
    <row r="102" spans="1:46" ht="12.75" customHeight="1" x14ac:dyDescent="0.2">
      <c r="A102" s="351"/>
      <c r="B102" s="352"/>
      <c r="C102" s="353"/>
      <c r="D102" s="353"/>
      <c r="E102" s="353"/>
      <c r="F102" s="353"/>
      <c r="G102" s="353"/>
      <c r="H102" s="353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3"/>
      <c r="X102" s="353"/>
      <c r="Y102" s="353"/>
      <c r="Z102" s="353"/>
      <c r="AA102" s="353"/>
      <c r="AB102" s="353"/>
      <c r="AC102" s="353"/>
      <c r="AD102" s="353"/>
      <c r="AE102" s="353"/>
      <c r="AF102" s="353"/>
      <c r="AG102" s="354"/>
      <c r="AH102" s="354"/>
      <c r="AI102" s="355"/>
      <c r="AJ102" s="355"/>
    </row>
    <row r="103" spans="1:46" ht="12.75" customHeight="1" x14ac:dyDescent="0.2">
      <c r="A103" s="351"/>
      <c r="B103" s="352"/>
      <c r="C103" s="353"/>
      <c r="D103" s="353"/>
      <c r="E103" s="353"/>
      <c r="F103" s="353"/>
      <c r="G103" s="353"/>
      <c r="H103" s="353"/>
      <c r="I103" s="353"/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3"/>
      <c r="X103" s="353"/>
      <c r="Y103" s="353"/>
      <c r="Z103" s="353"/>
      <c r="AA103" s="353"/>
      <c r="AB103" s="353"/>
      <c r="AC103" s="353"/>
      <c r="AD103" s="353"/>
      <c r="AE103" s="353"/>
      <c r="AF103" s="353"/>
      <c r="AG103" s="354"/>
      <c r="AH103" s="354"/>
      <c r="AI103" s="355"/>
      <c r="AJ103" s="355"/>
    </row>
    <row r="104" spans="1:46" ht="12.75" customHeight="1" x14ac:dyDescent="0.2">
      <c r="A104" s="351"/>
      <c r="B104" s="352"/>
      <c r="C104" s="353"/>
      <c r="D104" s="353"/>
      <c r="E104" s="353"/>
      <c r="F104" s="353"/>
      <c r="G104" s="353"/>
      <c r="H104" s="353"/>
      <c r="I104" s="353"/>
      <c r="J104" s="353"/>
      <c r="K104" s="353"/>
      <c r="L104" s="353"/>
      <c r="M104" s="353"/>
      <c r="N104" s="353"/>
      <c r="O104" s="353"/>
      <c r="P104" s="353"/>
      <c r="Q104" s="353"/>
      <c r="R104" s="353"/>
      <c r="S104" s="353"/>
      <c r="T104" s="353"/>
      <c r="U104" s="353"/>
      <c r="V104" s="353"/>
      <c r="W104" s="353"/>
      <c r="X104" s="353"/>
      <c r="Y104" s="353"/>
      <c r="Z104" s="353"/>
      <c r="AA104" s="353"/>
      <c r="AB104" s="353"/>
      <c r="AC104" s="353"/>
      <c r="AD104" s="353"/>
      <c r="AE104" s="353"/>
      <c r="AF104" s="353"/>
      <c r="AG104" s="354"/>
      <c r="AH104" s="354"/>
      <c r="AI104" s="355"/>
      <c r="AJ104" s="355"/>
    </row>
    <row r="105" spans="1:46" ht="12.75" customHeight="1" x14ac:dyDescent="0.2">
      <c r="A105" s="351"/>
      <c r="B105" s="352"/>
      <c r="C105" s="353"/>
      <c r="D105" s="353"/>
      <c r="E105" s="353"/>
      <c r="F105" s="353"/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353"/>
      <c r="U105" s="353"/>
      <c r="V105" s="353"/>
      <c r="W105" s="353"/>
      <c r="X105" s="353"/>
      <c r="Y105" s="353"/>
      <c r="Z105" s="353"/>
      <c r="AA105" s="353"/>
      <c r="AB105" s="353"/>
      <c r="AC105" s="353"/>
      <c r="AD105" s="353"/>
      <c r="AE105" s="353"/>
      <c r="AF105" s="353"/>
      <c r="AG105" s="354"/>
      <c r="AH105" s="354"/>
      <c r="AI105" s="355"/>
      <c r="AJ105" s="355"/>
    </row>
    <row r="106" spans="1:46" ht="12.75" customHeight="1" x14ac:dyDescent="0.2">
      <c r="A106" s="351"/>
      <c r="B106" s="352"/>
      <c r="C106" s="353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3"/>
      <c r="Q106" s="353"/>
      <c r="R106" s="353"/>
      <c r="S106" s="353"/>
      <c r="T106" s="353"/>
      <c r="U106" s="353"/>
      <c r="V106" s="353"/>
      <c r="W106" s="353"/>
      <c r="X106" s="353"/>
      <c r="Y106" s="353"/>
      <c r="Z106" s="353"/>
      <c r="AA106" s="353"/>
      <c r="AB106" s="353"/>
      <c r="AC106" s="353"/>
      <c r="AD106" s="353"/>
      <c r="AE106" s="353"/>
      <c r="AF106" s="353"/>
      <c r="AG106" s="354"/>
      <c r="AH106" s="354"/>
      <c r="AI106" s="355"/>
      <c r="AJ106" s="355"/>
    </row>
    <row r="107" spans="1:46" ht="12.75" customHeight="1" x14ac:dyDescent="0.2">
      <c r="A107" s="351"/>
      <c r="B107" s="352"/>
      <c r="C107" s="353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353"/>
      <c r="Z107" s="353"/>
      <c r="AA107" s="353"/>
      <c r="AB107" s="353"/>
      <c r="AC107" s="353"/>
      <c r="AD107" s="353"/>
      <c r="AE107" s="353"/>
      <c r="AF107" s="353"/>
      <c r="AG107" s="354"/>
      <c r="AH107" s="354"/>
      <c r="AI107" s="355"/>
      <c r="AJ107" s="355"/>
    </row>
    <row r="108" spans="1:46" ht="12.75" customHeight="1" x14ac:dyDescent="0.2">
      <c r="A108" s="351"/>
      <c r="B108" s="352"/>
      <c r="C108" s="353"/>
      <c r="D108" s="353"/>
      <c r="E108" s="353"/>
      <c r="F108" s="353"/>
      <c r="G108" s="353"/>
      <c r="H108" s="353"/>
      <c r="I108" s="353"/>
      <c r="J108" s="353"/>
      <c r="K108" s="353"/>
      <c r="L108" s="353"/>
      <c r="M108" s="353"/>
      <c r="N108" s="353"/>
      <c r="O108" s="353"/>
      <c r="P108" s="353"/>
      <c r="Q108" s="353"/>
      <c r="R108" s="353"/>
      <c r="S108" s="353"/>
      <c r="T108" s="353"/>
      <c r="U108" s="353"/>
      <c r="V108" s="353"/>
      <c r="W108" s="353"/>
      <c r="X108" s="353"/>
      <c r="Y108" s="353"/>
      <c r="Z108" s="353"/>
      <c r="AA108" s="353"/>
      <c r="AB108" s="353"/>
      <c r="AC108" s="353"/>
      <c r="AD108" s="353"/>
      <c r="AE108" s="353"/>
      <c r="AF108" s="353"/>
      <c r="AG108" s="354"/>
      <c r="AH108" s="354"/>
      <c r="AI108" s="355"/>
      <c r="AJ108" s="355"/>
    </row>
    <row r="109" spans="1:46" ht="12.75" customHeight="1" x14ac:dyDescent="0.2">
      <c r="A109" s="351"/>
      <c r="B109" s="352"/>
      <c r="C109" s="353"/>
      <c r="D109" s="353"/>
      <c r="E109" s="353"/>
      <c r="F109" s="353"/>
      <c r="G109" s="353"/>
      <c r="H109" s="353"/>
      <c r="I109" s="353"/>
      <c r="J109" s="353"/>
      <c r="K109" s="353"/>
      <c r="L109" s="353"/>
      <c r="M109" s="353"/>
      <c r="N109" s="353"/>
      <c r="O109" s="353"/>
      <c r="P109" s="353"/>
      <c r="Q109" s="353"/>
      <c r="R109" s="353"/>
      <c r="S109" s="353"/>
      <c r="T109" s="353"/>
      <c r="U109" s="353"/>
      <c r="V109" s="353"/>
      <c r="W109" s="353"/>
      <c r="X109" s="353"/>
      <c r="Y109" s="353"/>
      <c r="Z109" s="353"/>
      <c r="AA109" s="353"/>
      <c r="AB109" s="353"/>
      <c r="AC109" s="353"/>
      <c r="AD109" s="353"/>
      <c r="AE109" s="353"/>
      <c r="AF109" s="353"/>
      <c r="AG109" s="354"/>
      <c r="AH109" s="354"/>
      <c r="AI109" s="355"/>
      <c r="AJ109" s="355"/>
    </row>
    <row r="110" spans="1:46" ht="12.75" customHeight="1" x14ac:dyDescent="0.2">
      <c r="A110" s="351"/>
      <c r="B110" s="352"/>
      <c r="C110" s="353"/>
      <c r="D110" s="353"/>
      <c r="E110" s="353"/>
      <c r="F110" s="353"/>
      <c r="G110" s="353"/>
      <c r="H110" s="353"/>
      <c r="I110" s="353"/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353"/>
      <c r="W110" s="353"/>
      <c r="X110" s="353"/>
      <c r="Y110" s="353"/>
      <c r="Z110" s="353"/>
      <c r="AA110" s="353"/>
      <c r="AB110" s="353"/>
      <c r="AC110" s="353"/>
      <c r="AD110" s="353"/>
      <c r="AE110" s="353"/>
      <c r="AF110" s="353"/>
      <c r="AG110" s="354"/>
      <c r="AH110" s="354"/>
      <c r="AI110" s="355"/>
      <c r="AJ110" s="355"/>
    </row>
    <row r="111" spans="1:46" ht="12.75" customHeight="1" x14ac:dyDescent="0.2">
      <c r="A111" s="351"/>
      <c r="B111" s="352"/>
      <c r="C111" s="353"/>
      <c r="D111" s="353"/>
      <c r="E111" s="353"/>
      <c r="F111" s="353"/>
      <c r="G111" s="353"/>
      <c r="H111" s="353"/>
      <c r="I111" s="353"/>
      <c r="J111" s="353"/>
      <c r="K111" s="353"/>
      <c r="L111" s="353"/>
      <c r="M111" s="353"/>
      <c r="N111" s="353"/>
      <c r="O111" s="353"/>
      <c r="P111" s="353"/>
      <c r="Q111" s="353"/>
      <c r="R111" s="353"/>
      <c r="S111" s="353"/>
      <c r="T111" s="353"/>
      <c r="U111" s="353"/>
      <c r="V111" s="353"/>
      <c r="W111" s="353"/>
      <c r="X111" s="353"/>
      <c r="Y111" s="353"/>
      <c r="Z111" s="353"/>
      <c r="AA111" s="353"/>
      <c r="AB111" s="353"/>
      <c r="AC111" s="353"/>
      <c r="AD111" s="353"/>
      <c r="AE111" s="353"/>
      <c r="AF111" s="353"/>
      <c r="AG111" s="354"/>
      <c r="AH111" s="354"/>
      <c r="AI111" s="355"/>
      <c r="AJ111" s="355"/>
    </row>
    <row r="112" spans="1:46" ht="12.75" customHeight="1" x14ac:dyDescent="0.2">
      <c r="A112" s="351"/>
      <c r="B112" s="352"/>
      <c r="C112" s="353"/>
      <c r="D112" s="353"/>
      <c r="E112" s="353"/>
      <c r="F112" s="353"/>
      <c r="G112" s="353"/>
      <c r="H112" s="353"/>
      <c r="I112" s="353"/>
      <c r="J112" s="353"/>
      <c r="K112" s="353"/>
      <c r="L112" s="353"/>
      <c r="M112" s="353"/>
      <c r="N112" s="353"/>
      <c r="O112" s="353"/>
      <c r="P112" s="353"/>
      <c r="Q112" s="353"/>
      <c r="R112" s="353"/>
      <c r="S112" s="353"/>
      <c r="T112" s="353"/>
      <c r="U112" s="353"/>
      <c r="V112" s="353"/>
      <c r="W112" s="353"/>
      <c r="X112" s="353"/>
      <c r="Y112" s="353"/>
      <c r="Z112" s="353"/>
      <c r="AA112" s="353"/>
      <c r="AB112" s="353"/>
      <c r="AC112" s="353"/>
      <c r="AD112" s="353"/>
      <c r="AE112" s="353"/>
      <c r="AF112" s="353"/>
      <c r="AG112" s="354"/>
      <c r="AH112" s="354"/>
      <c r="AI112" s="355"/>
      <c r="AJ112" s="355"/>
    </row>
    <row r="113" spans="1:36" ht="12.75" customHeight="1" x14ac:dyDescent="0.2">
      <c r="A113" s="351"/>
      <c r="B113" s="352"/>
      <c r="C113" s="353"/>
      <c r="D113" s="353"/>
      <c r="E113" s="353"/>
      <c r="F113" s="353"/>
      <c r="G113" s="353"/>
      <c r="H113" s="353"/>
      <c r="I113" s="353"/>
      <c r="J113" s="353"/>
      <c r="K113" s="353"/>
      <c r="L113" s="353"/>
      <c r="M113" s="353"/>
      <c r="N113" s="353"/>
      <c r="O113" s="353"/>
      <c r="P113" s="353"/>
      <c r="Q113" s="353"/>
      <c r="R113" s="353"/>
      <c r="S113" s="353"/>
      <c r="T113" s="353"/>
      <c r="U113" s="353"/>
      <c r="V113" s="353"/>
      <c r="W113" s="353"/>
      <c r="X113" s="353"/>
      <c r="Y113" s="353"/>
      <c r="Z113" s="353"/>
      <c r="AA113" s="353"/>
      <c r="AB113" s="353"/>
      <c r="AC113" s="353"/>
      <c r="AD113" s="353"/>
      <c r="AE113" s="353"/>
      <c r="AF113" s="353"/>
      <c r="AG113" s="354"/>
      <c r="AH113" s="354"/>
      <c r="AI113" s="355"/>
      <c r="AJ113" s="355"/>
    </row>
    <row r="114" spans="1:36" ht="12.75" customHeight="1" x14ac:dyDescent="0.2">
      <c r="A114" s="351"/>
      <c r="B114" s="352"/>
      <c r="C114" s="353"/>
      <c r="D114" s="353"/>
      <c r="E114" s="353"/>
      <c r="F114" s="353"/>
      <c r="G114" s="353"/>
      <c r="H114" s="353"/>
      <c r="I114" s="353"/>
      <c r="J114" s="353"/>
      <c r="K114" s="353"/>
      <c r="L114" s="353"/>
      <c r="M114" s="353"/>
      <c r="N114" s="353"/>
      <c r="O114" s="353"/>
      <c r="P114" s="353"/>
      <c r="Q114" s="353"/>
      <c r="R114" s="353"/>
      <c r="S114" s="353"/>
      <c r="T114" s="353"/>
      <c r="U114" s="353"/>
      <c r="V114" s="353"/>
      <c r="W114" s="353"/>
      <c r="X114" s="353"/>
      <c r="Y114" s="353"/>
      <c r="Z114" s="353"/>
      <c r="AA114" s="353"/>
      <c r="AB114" s="353"/>
      <c r="AC114" s="353"/>
      <c r="AD114" s="353"/>
      <c r="AE114" s="353"/>
      <c r="AF114" s="353"/>
      <c r="AG114" s="354"/>
      <c r="AH114" s="354"/>
      <c r="AI114" s="355"/>
      <c r="AJ114" s="355"/>
    </row>
    <row r="115" spans="1:36" ht="12.75" customHeight="1" x14ac:dyDescent="0.2">
      <c r="A115" s="351"/>
      <c r="B115" s="352"/>
      <c r="C115" s="353"/>
      <c r="D115" s="353"/>
      <c r="E115" s="353"/>
      <c r="F115" s="353"/>
      <c r="G115" s="353"/>
      <c r="H115" s="353"/>
      <c r="I115" s="353"/>
      <c r="J115" s="353"/>
      <c r="K115" s="353"/>
      <c r="L115" s="353"/>
      <c r="M115" s="353"/>
      <c r="N115" s="353"/>
      <c r="O115" s="353"/>
      <c r="P115" s="353"/>
      <c r="Q115" s="353"/>
      <c r="R115" s="353"/>
      <c r="S115" s="353"/>
      <c r="T115" s="353"/>
      <c r="U115" s="353"/>
      <c r="V115" s="353"/>
      <c r="W115" s="353"/>
      <c r="X115" s="353"/>
      <c r="Y115" s="353"/>
      <c r="Z115" s="353"/>
      <c r="AA115" s="353"/>
      <c r="AB115" s="353"/>
      <c r="AC115" s="353"/>
      <c r="AD115" s="353"/>
      <c r="AE115" s="353"/>
      <c r="AF115" s="353"/>
      <c r="AG115" s="354"/>
      <c r="AH115" s="354"/>
      <c r="AI115" s="355"/>
      <c r="AJ115" s="355"/>
    </row>
    <row r="116" spans="1:36" ht="12.75" customHeight="1" x14ac:dyDescent="0.2">
      <c r="A116" s="351"/>
      <c r="B116" s="352"/>
      <c r="C116" s="353"/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3"/>
      <c r="Q116" s="353"/>
      <c r="R116" s="353"/>
      <c r="S116" s="353"/>
      <c r="T116" s="353"/>
      <c r="U116" s="353"/>
      <c r="V116" s="353"/>
      <c r="W116" s="353"/>
      <c r="X116" s="353"/>
      <c r="Y116" s="353"/>
      <c r="Z116" s="353"/>
      <c r="AA116" s="353"/>
      <c r="AB116" s="353"/>
      <c r="AC116" s="353"/>
      <c r="AD116" s="353"/>
      <c r="AE116" s="353"/>
      <c r="AF116" s="353"/>
      <c r="AG116" s="354"/>
      <c r="AH116" s="354"/>
      <c r="AI116" s="355"/>
      <c r="AJ116" s="355"/>
    </row>
    <row r="117" spans="1:36" ht="12.75" customHeight="1" x14ac:dyDescent="0.2">
      <c r="A117" s="351"/>
      <c r="B117" s="352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3"/>
      <c r="X117" s="353"/>
      <c r="Y117" s="353"/>
      <c r="Z117" s="353"/>
      <c r="AA117" s="353"/>
      <c r="AB117" s="353"/>
      <c r="AC117" s="353"/>
      <c r="AD117" s="353"/>
      <c r="AE117" s="353"/>
      <c r="AF117" s="353"/>
      <c r="AG117" s="354"/>
      <c r="AH117" s="354"/>
      <c r="AI117" s="355"/>
      <c r="AJ117" s="355"/>
    </row>
    <row r="118" spans="1:36" ht="12.75" customHeight="1" x14ac:dyDescent="0.2">
      <c r="A118" s="351"/>
      <c r="B118" s="352"/>
      <c r="C118" s="353"/>
      <c r="D118" s="353"/>
      <c r="E118" s="353"/>
      <c r="F118" s="353"/>
      <c r="G118" s="353"/>
      <c r="H118" s="353"/>
      <c r="I118" s="353"/>
      <c r="J118" s="353"/>
      <c r="K118" s="353"/>
      <c r="L118" s="353"/>
      <c r="M118" s="353"/>
      <c r="N118" s="353"/>
      <c r="O118" s="353"/>
      <c r="P118" s="353"/>
      <c r="Q118" s="353"/>
      <c r="R118" s="353"/>
      <c r="S118" s="353"/>
      <c r="T118" s="353"/>
      <c r="U118" s="353"/>
      <c r="V118" s="353"/>
      <c r="W118" s="353"/>
      <c r="X118" s="353"/>
      <c r="Y118" s="353"/>
      <c r="Z118" s="353"/>
      <c r="AA118" s="353"/>
      <c r="AB118" s="353"/>
      <c r="AC118" s="353"/>
      <c r="AD118" s="353"/>
      <c r="AE118" s="353"/>
      <c r="AF118" s="353"/>
      <c r="AG118" s="354"/>
      <c r="AH118" s="354"/>
      <c r="AI118" s="355"/>
      <c r="AJ118" s="355"/>
    </row>
    <row r="119" spans="1:36" ht="12.75" customHeight="1" x14ac:dyDescent="0.2">
      <c r="A119" s="351"/>
      <c r="B119" s="356"/>
      <c r="C119" s="353"/>
      <c r="D119" s="353"/>
      <c r="E119" s="353"/>
      <c r="F119" s="353"/>
      <c r="G119" s="353"/>
      <c r="H119" s="353"/>
      <c r="I119" s="353"/>
      <c r="J119" s="353"/>
      <c r="K119" s="353"/>
      <c r="L119" s="353"/>
      <c r="M119" s="353"/>
      <c r="N119" s="353"/>
      <c r="O119" s="353"/>
      <c r="P119" s="353"/>
      <c r="Q119" s="353"/>
      <c r="R119" s="353"/>
      <c r="S119" s="353"/>
      <c r="T119" s="353"/>
      <c r="U119" s="353"/>
      <c r="V119" s="353"/>
      <c r="W119" s="353"/>
      <c r="X119" s="353"/>
      <c r="Y119" s="353"/>
      <c r="Z119" s="353"/>
      <c r="AA119" s="353"/>
      <c r="AB119" s="353"/>
      <c r="AC119" s="353"/>
      <c r="AD119" s="353"/>
      <c r="AE119" s="353"/>
      <c r="AF119" s="353"/>
      <c r="AG119" s="354"/>
      <c r="AH119" s="354"/>
      <c r="AI119" s="355"/>
      <c r="AJ119" s="355"/>
    </row>
    <row r="120" spans="1:36" ht="12.75" customHeight="1" x14ac:dyDescent="0.2">
      <c r="A120" s="351"/>
      <c r="B120" s="356"/>
      <c r="C120" s="353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3"/>
      <c r="V120" s="353"/>
      <c r="W120" s="353"/>
      <c r="X120" s="353"/>
      <c r="Y120" s="353"/>
      <c r="Z120" s="353"/>
      <c r="AA120" s="353"/>
      <c r="AB120" s="353"/>
      <c r="AC120" s="353"/>
      <c r="AD120" s="353"/>
      <c r="AE120" s="353"/>
      <c r="AF120" s="353"/>
      <c r="AG120" s="354"/>
      <c r="AH120" s="354"/>
      <c r="AI120" s="355"/>
      <c r="AJ120" s="355"/>
    </row>
    <row r="121" spans="1:36" ht="12.75" customHeight="1" x14ac:dyDescent="0.2">
      <c r="A121" s="351"/>
      <c r="B121" s="356"/>
      <c r="C121" s="353"/>
      <c r="D121" s="353"/>
      <c r="E121" s="353"/>
      <c r="F121" s="353"/>
      <c r="G121" s="353"/>
      <c r="H121" s="353"/>
      <c r="I121" s="353"/>
      <c r="J121" s="353"/>
      <c r="K121" s="353"/>
      <c r="L121" s="353"/>
      <c r="M121" s="353"/>
      <c r="N121" s="353"/>
      <c r="O121" s="353"/>
      <c r="P121" s="353"/>
      <c r="Q121" s="353"/>
      <c r="R121" s="353"/>
      <c r="S121" s="353"/>
      <c r="T121" s="353"/>
      <c r="U121" s="353"/>
      <c r="V121" s="353"/>
      <c r="W121" s="353"/>
      <c r="X121" s="353"/>
      <c r="Y121" s="353"/>
      <c r="Z121" s="353"/>
      <c r="AA121" s="353"/>
      <c r="AB121" s="353"/>
      <c r="AC121" s="353"/>
      <c r="AD121" s="353"/>
      <c r="AE121" s="353"/>
      <c r="AF121" s="353"/>
      <c r="AG121" s="354"/>
      <c r="AH121" s="354"/>
      <c r="AI121" s="355"/>
      <c r="AJ121" s="355"/>
    </row>
    <row r="122" spans="1:36" ht="12.75" customHeight="1" x14ac:dyDescent="0.2">
      <c r="A122" s="351"/>
      <c r="B122" s="356"/>
      <c r="C122" s="353"/>
      <c r="D122" s="353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3"/>
      <c r="V122" s="353"/>
      <c r="W122" s="353"/>
      <c r="X122" s="353"/>
      <c r="Y122" s="353"/>
      <c r="Z122" s="353"/>
      <c r="AA122" s="353"/>
      <c r="AB122" s="353"/>
      <c r="AC122" s="353"/>
      <c r="AD122" s="353"/>
      <c r="AE122" s="353"/>
      <c r="AF122" s="353"/>
      <c r="AG122" s="354"/>
      <c r="AH122" s="354"/>
      <c r="AI122" s="355"/>
      <c r="AJ122" s="355"/>
    </row>
    <row r="123" spans="1:36" ht="12.75" customHeight="1" x14ac:dyDescent="0.2">
      <c r="A123" s="351"/>
      <c r="B123" s="356"/>
      <c r="C123" s="353"/>
      <c r="D123" s="353"/>
      <c r="E123" s="353"/>
      <c r="F123" s="353"/>
      <c r="G123" s="353"/>
      <c r="H123" s="353"/>
      <c r="I123" s="353"/>
      <c r="J123" s="353"/>
      <c r="K123" s="353"/>
      <c r="L123" s="353"/>
      <c r="M123" s="353"/>
      <c r="N123" s="353"/>
      <c r="O123" s="353"/>
      <c r="P123" s="353"/>
      <c r="Q123" s="353"/>
      <c r="R123" s="353"/>
      <c r="S123" s="353"/>
      <c r="T123" s="353"/>
      <c r="U123" s="353"/>
      <c r="V123" s="353"/>
      <c r="W123" s="353"/>
      <c r="X123" s="353"/>
      <c r="Y123" s="353"/>
      <c r="Z123" s="353"/>
      <c r="AA123" s="353"/>
      <c r="AB123" s="353"/>
      <c r="AC123" s="353"/>
      <c r="AD123" s="353"/>
      <c r="AE123" s="353"/>
      <c r="AF123" s="353"/>
      <c r="AG123" s="354"/>
      <c r="AH123" s="354"/>
      <c r="AI123" s="355"/>
      <c r="AJ123" s="355"/>
    </row>
    <row r="124" spans="1:36" ht="12.75" customHeight="1" x14ac:dyDescent="0.2"/>
    <row r="125" spans="1:36" ht="12.75" customHeight="1" x14ac:dyDescent="0.2">
      <c r="B125" s="356"/>
      <c r="AD125" s="357"/>
      <c r="AG125" s="358"/>
      <c r="AH125" s="358"/>
    </row>
    <row r="126" spans="1:36" ht="12.75" customHeight="1" x14ac:dyDescent="0.2">
      <c r="B126" s="359"/>
      <c r="AD126" s="357"/>
      <c r="AG126" s="360"/>
      <c r="AH126" s="360"/>
    </row>
    <row r="127" spans="1:36" ht="12.75" customHeight="1" x14ac:dyDescent="0.2">
      <c r="AD127" s="357"/>
      <c r="AG127" s="358"/>
      <c r="AH127" s="358"/>
    </row>
    <row r="128" spans="1:36" ht="12.75" customHeight="1" x14ac:dyDescent="0.2"/>
    <row r="129" spans="2:34" ht="12.75" customHeight="1" x14ac:dyDescent="0.2">
      <c r="B129" s="361"/>
      <c r="W129" s="362"/>
    </row>
    <row r="130" spans="2:34" ht="12.75" customHeight="1" x14ac:dyDescent="0.2">
      <c r="B130" s="363"/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  <c r="W130" s="362"/>
      <c r="X130" s="362"/>
      <c r="Y130" s="362"/>
      <c r="Z130" s="362"/>
      <c r="AA130" s="362"/>
      <c r="AB130" s="362"/>
      <c r="AC130" s="362"/>
    </row>
    <row r="131" spans="2:34" ht="12.75" customHeight="1" x14ac:dyDescent="0.2">
      <c r="B131" s="352"/>
      <c r="C131" s="335"/>
      <c r="D131" s="335"/>
      <c r="E131" s="335"/>
      <c r="W131" s="365"/>
      <c r="X131" s="365"/>
      <c r="Y131" s="365"/>
      <c r="Z131" s="335"/>
      <c r="AA131" s="335"/>
      <c r="AB131" s="335"/>
      <c r="AC131" s="335"/>
    </row>
    <row r="132" spans="2:34" ht="12.75" customHeight="1" x14ac:dyDescent="0.2">
      <c r="B132" s="352"/>
      <c r="C132" s="335"/>
      <c r="D132" s="335"/>
      <c r="E132" s="335"/>
      <c r="Z132" s="335"/>
      <c r="AA132" s="335"/>
      <c r="AB132" s="335"/>
      <c r="AC132" s="335"/>
    </row>
    <row r="133" spans="2:34" ht="12.75" customHeight="1" x14ac:dyDescent="0.2"/>
    <row r="134" spans="2:34" ht="12.75" customHeight="1" x14ac:dyDescent="0.2">
      <c r="B134" s="361"/>
    </row>
    <row r="135" spans="2:34" ht="12.75" customHeight="1" x14ac:dyDescent="0.2">
      <c r="B135" s="366"/>
      <c r="C135" s="362"/>
      <c r="D135" s="362"/>
      <c r="E135" s="362"/>
      <c r="F135" s="367"/>
      <c r="G135" s="367"/>
      <c r="H135" s="367"/>
      <c r="I135" s="367"/>
      <c r="J135" s="367"/>
      <c r="K135" s="367"/>
      <c r="L135" s="367"/>
      <c r="M135" s="367"/>
      <c r="N135" s="367"/>
      <c r="O135" s="367"/>
      <c r="P135" s="367"/>
      <c r="Q135" s="367"/>
      <c r="R135" s="367"/>
      <c r="S135" s="362"/>
      <c r="T135" s="362"/>
      <c r="U135" s="362"/>
    </row>
    <row r="136" spans="2:34" ht="12.75" customHeight="1" x14ac:dyDescent="0.2">
      <c r="B136" s="368"/>
      <c r="C136" s="335"/>
      <c r="D136" s="335"/>
      <c r="E136" s="335"/>
      <c r="F136" s="369"/>
      <c r="G136" s="369"/>
      <c r="H136" s="369"/>
      <c r="I136" s="369"/>
      <c r="J136" s="369"/>
      <c r="K136" s="369"/>
      <c r="L136" s="369"/>
      <c r="M136" s="369"/>
      <c r="N136" s="369"/>
      <c r="O136" s="369"/>
      <c r="P136" s="369"/>
      <c r="Q136" s="369"/>
      <c r="R136" s="369"/>
      <c r="S136" s="336"/>
      <c r="T136" s="336"/>
      <c r="U136" s="336"/>
    </row>
    <row r="137" spans="2:34" ht="12.75" customHeight="1" x14ac:dyDescent="0.2">
      <c r="C137" s="335"/>
      <c r="D137" s="335"/>
      <c r="E137" s="335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65"/>
      <c r="T137" s="65"/>
      <c r="U137" s="65"/>
    </row>
    <row r="138" spans="2:34" ht="12.75" customHeight="1" x14ac:dyDescent="0.2"/>
    <row r="139" spans="2:34" ht="12.75" customHeight="1" x14ac:dyDescent="0.2"/>
    <row r="140" spans="2:34" ht="12.75" customHeight="1" x14ac:dyDescent="0.4">
      <c r="B140" s="337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</row>
    <row r="141" spans="2:34" ht="12.75" customHeight="1" x14ac:dyDescent="0.2"/>
    <row r="142" spans="2:34" ht="12.75" customHeight="1" x14ac:dyDescent="0.2"/>
    <row r="143" spans="2:34" ht="12.75" customHeight="1" x14ac:dyDescent="0.2"/>
    <row r="144" spans="2:34" ht="12.75" customHeight="1" x14ac:dyDescent="0.2"/>
    <row r="145" spans="1:36" ht="12.75" customHeight="1" x14ac:dyDescent="0.2">
      <c r="A145" s="274"/>
      <c r="B145" s="349"/>
      <c r="C145" s="274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197"/>
      <c r="AJ145" s="197"/>
    </row>
    <row r="146" spans="1:36" ht="12.75" customHeight="1" x14ac:dyDescent="0.2">
      <c r="A146" s="274"/>
      <c r="B146" s="349"/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274"/>
      <c r="AH146" s="274"/>
      <c r="AI146" s="197"/>
      <c r="AJ146" s="197"/>
    </row>
    <row r="147" spans="1:36" ht="12.75" customHeight="1" x14ac:dyDescent="0.2">
      <c r="A147" s="351"/>
      <c r="B147" s="352"/>
      <c r="C147" s="353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53"/>
      <c r="AC147" s="353"/>
      <c r="AD147" s="353"/>
      <c r="AE147" s="353"/>
      <c r="AF147" s="353"/>
      <c r="AG147" s="354"/>
      <c r="AH147" s="354"/>
      <c r="AI147" s="355"/>
      <c r="AJ147" s="355"/>
    </row>
    <row r="148" spans="1:36" ht="12.75" customHeight="1" x14ac:dyDescent="0.2">
      <c r="A148" s="351"/>
      <c r="B148" s="352"/>
      <c r="C148" s="353"/>
      <c r="D148" s="353"/>
      <c r="E148" s="353"/>
      <c r="F148" s="353"/>
      <c r="G148" s="353"/>
      <c r="H148" s="353"/>
      <c r="I148" s="353"/>
      <c r="J148" s="353"/>
      <c r="K148" s="353"/>
      <c r="L148" s="353"/>
      <c r="M148" s="353"/>
      <c r="N148" s="353"/>
      <c r="O148" s="353"/>
      <c r="P148" s="353"/>
      <c r="Q148" s="353"/>
      <c r="R148" s="353"/>
      <c r="S148" s="353"/>
      <c r="T148" s="353"/>
      <c r="U148" s="353"/>
      <c r="V148" s="353"/>
      <c r="W148" s="353"/>
      <c r="X148" s="353"/>
      <c r="Y148" s="353"/>
      <c r="Z148" s="353"/>
      <c r="AA148" s="353"/>
      <c r="AB148" s="353"/>
      <c r="AC148" s="353"/>
      <c r="AD148" s="353"/>
      <c r="AE148" s="353"/>
      <c r="AF148" s="353"/>
      <c r="AG148" s="354"/>
      <c r="AH148" s="354"/>
      <c r="AI148" s="355"/>
      <c r="AJ148" s="355"/>
    </row>
    <row r="149" spans="1:36" ht="12.75" customHeight="1" x14ac:dyDescent="0.2">
      <c r="A149" s="351"/>
      <c r="B149" s="352"/>
      <c r="C149" s="353"/>
      <c r="D149" s="353"/>
      <c r="E149" s="353"/>
      <c r="F149" s="353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3"/>
      <c r="R149" s="353"/>
      <c r="S149" s="353"/>
      <c r="T149" s="353"/>
      <c r="U149" s="353"/>
      <c r="V149" s="353"/>
      <c r="W149" s="353"/>
      <c r="X149" s="353"/>
      <c r="Y149" s="353"/>
      <c r="Z149" s="353"/>
      <c r="AA149" s="353"/>
      <c r="AB149" s="353"/>
      <c r="AC149" s="353"/>
      <c r="AD149" s="353"/>
      <c r="AE149" s="353"/>
      <c r="AF149" s="353"/>
      <c r="AG149" s="354"/>
      <c r="AH149" s="354"/>
      <c r="AI149" s="355"/>
      <c r="AJ149" s="355"/>
    </row>
    <row r="150" spans="1:36" ht="12.75" customHeight="1" x14ac:dyDescent="0.2">
      <c r="A150" s="351"/>
      <c r="B150" s="352"/>
      <c r="C150" s="353"/>
      <c r="D150" s="353"/>
      <c r="E150" s="353"/>
      <c r="F150" s="353"/>
      <c r="G150" s="353"/>
      <c r="H150" s="353"/>
      <c r="I150" s="353"/>
      <c r="J150" s="353"/>
      <c r="K150" s="353"/>
      <c r="L150" s="353"/>
      <c r="M150" s="353"/>
      <c r="N150" s="353"/>
      <c r="O150" s="353"/>
      <c r="P150" s="353"/>
      <c r="Q150" s="353"/>
      <c r="R150" s="353"/>
      <c r="S150" s="353"/>
      <c r="T150" s="353"/>
      <c r="U150" s="353"/>
      <c r="V150" s="353"/>
      <c r="W150" s="353"/>
      <c r="X150" s="353"/>
      <c r="Y150" s="353"/>
      <c r="Z150" s="353"/>
      <c r="AA150" s="353"/>
      <c r="AB150" s="353"/>
      <c r="AC150" s="353"/>
      <c r="AD150" s="353"/>
      <c r="AE150" s="353"/>
      <c r="AF150" s="353"/>
      <c r="AG150" s="354"/>
      <c r="AH150" s="354"/>
      <c r="AI150" s="355"/>
      <c r="AJ150" s="355"/>
    </row>
    <row r="151" spans="1:36" ht="12.75" customHeight="1" x14ac:dyDescent="0.2">
      <c r="A151" s="351"/>
      <c r="B151" s="352"/>
      <c r="C151" s="353"/>
      <c r="D151" s="353"/>
      <c r="E151" s="353"/>
      <c r="F151" s="353"/>
      <c r="G151" s="353"/>
      <c r="H151" s="353"/>
      <c r="I151" s="353"/>
      <c r="J151" s="353"/>
      <c r="K151" s="353"/>
      <c r="L151" s="353"/>
      <c r="M151" s="353"/>
      <c r="N151" s="353"/>
      <c r="O151" s="353"/>
      <c r="P151" s="353"/>
      <c r="Q151" s="353"/>
      <c r="R151" s="353"/>
      <c r="S151" s="353"/>
      <c r="T151" s="353"/>
      <c r="U151" s="353"/>
      <c r="V151" s="353"/>
      <c r="W151" s="353"/>
      <c r="X151" s="353"/>
      <c r="Y151" s="353"/>
      <c r="Z151" s="353"/>
      <c r="AA151" s="353"/>
      <c r="AB151" s="353"/>
      <c r="AC151" s="353"/>
      <c r="AD151" s="353"/>
      <c r="AE151" s="353"/>
      <c r="AF151" s="353"/>
      <c r="AG151" s="354"/>
      <c r="AH151" s="354"/>
      <c r="AI151" s="355"/>
      <c r="AJ151" s="355"/>
    </row>
    <row r="152" spans="1:36" ht="12.75" customHeight="1" x14ac:dyDescent="0.2">
      <c r="A152" s="351"/>
      <c r="B152" s="352"/>
      <c r="C152" s="353"/>
      <c r="D152" s="353"/>
      <c r="E152" s="353"/>
      <c r="F152" s="353"/>
      <c r="G152" s="353"/>
      <c r="H152" s="353"/>
      <c r="I152" s="353"/>
      <c r="J152" s="353"/>
      <c r="K152" s="353"/>
      <c r="L152" s="353"/>
      <c r="M152" s="353"/>
      <c r="N152" s="353"/>
      <c r="O152" s="353"/>
      <c r="P152" s="353"/>
      <c r="Q152" s="353"/>
      <c r="R152" s="353"/>
      <c r="S152" s="353"/>
      <c r="T152" s="353"/>
      <c r="U152" s="353"/>
      <c r="V152" s="353"/>
      <c r="W152" s="353"/>
      <c r="X152" s="353"/>
      <c r="Y152" s="353"/>
      <c r="Z152" s="353"/>
      <c r="AA152" s="353"/>
      <c r="AB152" s="353"/>
      <c r="AC152" s="353"/>
      <c r="AD152" s="353"/>
      <c r="AE152" s="353"/>
      <c r="AF152" s="353"/>
      <c r="AG152" s="354"/>
      <c r="AH152" s="354"/>
      <c r="AI152" s="355"/>
      <c r="AJ152" s="355"/>
    </row>
    <row r="153" spans="1:36" ht="12.75" customHeight="1" x14ac:dyDescent="0.2">
      <c r="A153" s="351"/>
      <c r="B153" s="352"/>
      <c r="C153" s="353"/>
      <c r="D153" s="353"/>
      <c r="E153" s="353"/>
      <c r="F153" s="353"/>
      <c r="G153" s="353"/>
      <c r="H153" s="353"/>
      <c r="I153" s="353"/>
      <c r="J153" s="353"/>
      <c r="K153" s="353"/>
      <c r="L153" s="353"/>
      <c r="M153" s="353"/>
      <c r="N153" s="353"/>
      <c r="O153" s="353"/>
      <c r="P153" s="353"/>
      <c r="Q153" s="353"/>
      <c r="R153" s="353"/>
      <c r="S153" s="353"/>
      <c r="T153" s="353"/>
      <c r="U153" s="353"/>
      <c r="V153" s="353"/>
      <c r="W153" s="353"/>
      <c r="X153" s="353"/>
      <c r="Y153" s="353"/>
      <c r="Z153" s="353"/>
      <c r="AA153" s="353"/>
      <c r="AB153" s="353"/>
      <c r="AC153" s="353"/>
      <c r="AD153" s="353"/>
      <c r="AE153" s="353"/>
      <c r="AF153" s="353"/>
      <c r="AG153" s="354"/>
      <c r="AH153" s="354"/>
      <c r="AI153" s="355"/>
      <c r="AJ153" s="355"/>
    </row>
    <row r="154" spans="1:36" ht="12.75" customHeight="1" x14ac:dyDescent="0.2">
      <c r="A154" s="351"/>
      <c r="B154" s="352"/>
      <c r="C154" s="353"/>
      <c r="D154" s="353"/>
      <c r="E154" s="353"/>
      <c r="F154" s="353"/>
      <c r="G154" s="353"/>
      <c r="H154" s="353"/>
      <c r="I154" s="353"/>
      <c r="J154" s="353"/>
      <c r="K154" s="353"/>
      <c r="L154" s="353"/>
      <c r="M154" s="353"/>
      <c r="N154" s="353"/>
      <c r="O154" s="353"/>
      <c r="P154" s="353"/>
      <c r="Q154" s="353"/>
      <c r="R154" s="353"/>
      <c r="S154" s="353"/>
      <c r="T154" s="353"/>
      <c r="U154" s="353"/>
      <c r="V154" s="353"/>
      <c r="W154" s="353"/>
      <c r="X154" s="353"/>
      <c r="Y154" s="353"/>
      <c r="Z154" s="353"/>
      <c r="AA154" s="353"/>
      <c r="AB154" s="353"/>
      <c r="AC154" s="353"/>
      <c r="AD154" s="353"/>
      <c r="AE154" s="353"/>
      <c r="AF154" s="353"/>
      <c r="AG154" s="354"/>
      <c r="AH154" s="354"/>
      <c r="AI154" s="355"/>
      <c r="AJ154" s="355"/>
    </row>
    <row r="155" spans="1:36" ht="12.75" customHeight="1" x14ac:dyDescent="0.2">
      <c r="A155" s="351"/>
      <c r="B155" s="352"/>
      <c r="C155" s="353"/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4"/>
      <c r="AH155" s="354"/>
      <c r="AI155" s="355"/>
      <c r="AJ155" s="355"/>
    </row>
    <row r="156" spans="1:36" ht="12.75" customHeight="1" x14ac:dyDescent="0.2">
      <c r="A156" s="351"/>
      <c r="B156" s="352"/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4"/>
      <c r="AH156" s="354"/>
      <c r="AI156" s="355"/>
      <c r="AJ156" s="355"/>
    </row>
    <row r="157" spans="1:36" ht="12.75" customHeight="1" x14ac:dyDescent="0.2">
      <c r="A157" s="351"/>
      <c r="B157" s="352"/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  <c r="AF157" s="353"/>
      <c r="AG157" s="354"/>
      <c r="AH157" s="354"/>
      <c r="AI157" s="355"/>
      <c r="AJ157" s="355"/>
    </row>
    <row r="158" spans="1:36" ht="12.75" customHeight="1" x14ac:dyDescent="0.2">
      <c r="A158" s="351"/>
      <c r="B158" s="352"/>
      <c r="C158" s="353"/>
      <c r="D158" s="353"/>
      <c r="E158" s="353"/>
      <c r="F158" s="353"/>
      <c r="G158" s="353"/>
      <c r="H158" s="353"/>
      <c r="I158" s="353"/>
      <c r="J158" s="353"/>
      <c r="K158" s="353"/>
      <c r="L158" s="353"/>
      <c r="M158" s="353"/>
      <c r="N158" s="353"/>
      <c r="O158" s="353"/>
      <c r="P158" s="353"/>
      <c r="Q158" s="353"/>
      <c r="R158" s="353"/>
      <c r="S158" s="353"/>
      <c r="T158" s="353"/>
      <c r="U158" s="353"/>
      <c r="V158" s="353"/>
      <c r="W158" s="353"/>
      <c r="X158" s="353"/>
      <c r="Y158" s="353"/>
      <c r="Z158" s="353"/>
      <c r="AA158" s="353"/>
      <c r="AB158" s="353"/>
      <c r="AC158" s="353"/>
      <c r="AD158" s="353"/>
      <c r="AE158" s="353"/>
      <c r="AF158" s="353"/>
      <c r="AG158" s="354"/>
      <c r="AH158" s="354"/>
      <c r="AI158" s="355"/>
      <c r="AJ158" s="355"/>
    </row>
    <row r="159" spans="1:36" ht="12.75" customHeight="1" x14ac:dyDescent="0.2">
      <c r="A159" s="351"/>
      <c r="B159" s="352"/>
      <c r="C159" s="353"/>
      <c r="D159" s="353"/>
      <c r="E159" s="353"/>
      <c r="F159" s="353"/>
      <c r="G159" s="353"/>
      <c r="H159" s="353"/>
      <c r="I159" s="353"/>
      <c r="J159" s="353"/>
      <c r="K159" s="353"/>
      <c r="L159" s="353"/>
      <c r="M159" s="353"/>
      <c r="N159" s="353"/>
      <c r="O159" s="353"/>
      <c r="P159" s="353"/>
      <c r="Q159" s="353"/>
      <c r="R159" s="353"/>
      <c r="S159" s="353"/>
      <c r="T159" s="353"/>
      <c r="U159" s="353"/>
      <c r="V159" s="353"/>
      <c r="W159" s="353"/>
      <c r="X159" s="353"/>
      <c r="Y159" s="353"/>
      <c r="Z159" s="353"/>
      <c r="AA159" s="353"/>
      <c r="AB159" s="353"/>
      <c r="AC159" s="353"/>
      <c r="AD159" s="353"/>
      <c r="AE159" s="353"/>
      <c r="AF159" s="353"/>
      <c r="AG159" s="354"/>
      <c r="AH159" s="354"/>
      <c r="AI159" s="355"/>
      <c r="AJ159" s="355"/>
    </row>
    <row r="160" spans="1:36" ht="12.75" customHeight="1" x14ac:dyDescent="0.2">
      <c r="A160" s="351"/>
      <c r="B160" s="352"/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353"/>
      <c r="P160" s="353"/>
      <c r="Q160" s="353"/>
      <c r="R160" s="353"/>
      <c r="S160" s="353"/>
      <c r="T160" s="353"/>
      <c r="U160" s="353"/>
      <c r="V160" s="353"/>
      <c r="W160" s="353"/>
      <c r="X160" s="353"/>
      <c r="Y160" s="353"/>
      <c r="Z160" s="353"/>
      <c r="AA160" s="353"/>
      <c r="AB160" s="353"/>
      <c r="AC160" s="353"/>
      <c r="AD160" s="353"/>
      <c r="AE160" s="353"/>
      <c r="AF160" s="353"/>
      <c r="AG160" s="354"/>
      <c r="AH160" s="354"/>
      <c r="AI160" s="355"/>
      <c r="AJ160" s="355"/>
    </row>
    <row r="161" spans="1:36" ht="12.75" customHeight="1" x14ac:dyDescent="0.2">
      <c r="A161" s="351"/>
      <c r="B161" s="352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  <c r="M161" s="353"/>
      <c r="N161" s="353"/>
      <c r="O161" s="353"/>
      <c r="P161" s="353"/>
      <c r="Q161" s="353"/>
      <c r="R161" s="353"/>
      <c r="S161" s="353"/>
      <c r="T161" s="353"/>
      <c r="U161" s="353"/>
      <c r="V161" s="353"/>
      <c r="W161" s="353"/>
      <c r="X161" s="353"/>
      <c r="Y161" s="353"/>
      <c r="Z161" s="353"/>
      <c r="AA161" s="353"/>
      <c r="AB161" s="353"/>
      <c r="AC161" s="353"/>
      <c r="AD161" s="353"/>
      <c r="AE161" s="353"/>
      <c r="AF161" s="353"/>
      <c r="AG161" s="354"/>
      <c r="AH161" s="354"/>
      <c r="AI161" s="355"/>
      <c r="AJ161" s="355"/>
    </row>
    <row r="162" spans="1:36" ht="12.75" customHeight="1" x14ac:dyDescent="0.2">
      <c r="A162" s="351"/>
      <c r="B162" s="352"/>
      <c r="C162" s="353"/>
      <c r="D162" s="353"/>
      <c r="E162" s="353"/>
      <c r="F162" s="353"/>
      <c r="G162" s="353"/>
      <c r="H162" s="353"/>
      <c r="I162" s="353"/>
      <c r="J162" s="353"/>
      <c r="K162" s="353"/>
      <c r="L162" s="353"/>
      <c r="M162" s="353"/>
      <c r="N162" s="353"/>
      <c r="O162" s="353"/>
      <c r="P162" s="353"/>
      <c r="Q162" s="353"/>
      <c r="R162" s="353"/>
      <c r="S162" s="353"/>
      <c r="T162" s="353"/>
      <c r="U162" s="353"/>
      <c r="V162" s="353"/>
      <c r="W162" s="353"/>
      <c r="X162" s="353"/>
      <c r="Y162" s="353"/>
      <c r="Z162" s="353"/>
      <c r="AA162" s="353"/>
      <c r="AB162" s="353"/>
      <c r="AC162" s="353"/>
      <c r="AD162" s="353"/>
      <c r="AE162" s="353"/>
      <c r="AF162" s="353"/>
      <c r="AG162" s="354"/>
      <c r="AH162" s="354"/>
      <c r="AI162" s="355"/>
      <c r="AJ162" s="355"/>
    </row>
    <row r="163" spans="1:36" ht="12.75" customHeight="1" x14ac:dyDescent="0.2">
      <c r="A163" s="351"/>
      <c r="B163" s="352"/>
      <c r="C163" s="353"/>
      <c r="D163" s="353"/>
      <c r="E163" s="353"/>
      <c r="F163" s="353"/>
      <c r="G163" s="353"/>
      <c r="H163" s="353"/>
      <c r="I163" s="353"/>
      <c r="J163" s="353"/>
      <c r="K163" s="353"/>
      <c r="L163" s="353"/>
      <c r="M163" s="353"/>
      <c r="N163" s="353"/>
      <c r="O163" s="353"/>
      <c r="P163" s="353"/>
      <c r="Q163" s="353"/>
      <c r="R163" s="353"/>
      <c r="S163" s="353"/>
      <c r="T163" s="353"/>
      <c r="U163" s="353"/>
      <c r="V163" s="353"/>
      <c r="W163" s="353"/>
      <c r="X163" s="353"/>
      <c r="Y163" s="353"/>
      <c r="Z163" s="353"/>
      <c r="AA163" s="353"/>
      <c r="AB163" s="353"/>
      <c r="AC163" s="353"/>
      <c r="AD163" s="353"/>
      <c r="AE163" s="353"/>
      <c r="AF163" s="353"/>
      <c r="AG163" s="354"/>
      <c r="AH163" s="354"/>
      <c r="AI163" s="355"/>
      <c r="AJ163" s="355"/>
    </row>
    <row r="164" spans="1:36" ht="12.75" customHeight="1" x14ac:dyDescent="0.2">
      <c r="A164" s="351"/>
      <c r="B164" s="356"/>
      <c r="C164" s="353"/>
      <c r="D164" s="353"/>
      <c r="E164" s="353"/>
      <c r="F164" s="353"/>
      <c r="G164" s="353"/>
      <c r="H164" s="353"/>
      <c r="I164" s="353"/>
      <c r="J164" s="353"/>
      <c r="K164" s="353"/>
      <c r="L164" s="353"/>
      <c r="M164" s="353"/>
      <c r="N164" s="353"/>
      <c r="O164" s="353"/>
      <c r="P164" s="353"/>
      <c r="Q164" s="353"/>
      <c r="R164" s="353"/>
      <c r="S164" s="353"/>
      <c r="T164" s="353"/>
      <c r="U164" s="353"/>
      <c r="V164" s="353"/>
      <c r="W164" s="353"/>
      <c r="X164" s="353"/>
      <c r="Y164" s="353"/>
      <c r="Z164" s="353"/>
      <c r="AA164" s="353"/>
      <c r="AB164" s="353"/>
      <c r="AC164" s="353"/>
      <c r="AD164" s="353"/>
      <c r="AE164" s="353"/>
      <c r="AF164" s="353"/>
      <c r="AG164" s="354"/>
      <c r="AH164" s="354"/>
      <c r="AI164" s="355"/>
      <c r="AJ164" s="355"/>
    </row>
    <row r="165" spans="1:36" ht="12.75" customHeight="1" x14ac:dyDescent="0.2">
      <c r="A165" s="351"/>
      <c r="B165" s="356"/>
      <c r="C165" s="353"/>
      <c r="D165" s="353"/>
      <c r="E165" s="353"/>
      <c r="F165" s="353"/>
      <c r="G165" s="353"/>
      <c r="H165" s="353"/>
      <c r="I165" s="353"/>
      <c r="J165" s="353"/>
      <c r="K165" s="353"/>
      <c r="L165" s="353"/>
      <c r="M165" s="353"/>
      <c r="N165" s="353"/>
      <c r="O165" s="353"/>
      <c r="P165" s="353"/>
      <c r="Q165" s="353"/>
      <c r="R165" s="353"/>
      <c r="S165" s="353"/>
      <c r="T165" s="353"/>
      <c r="U165" s="353"/>
      <c r="V165" s="353"/>
      <c r="W165" s="353"/>
      <c r="X165" s="353"/>
      <c r="Y165" s="353"/>
      <c r="Z165" s="353"/>
      <c r="AA165" s="353"/>
      <c r="AB165" s="353"/>
      <c r="AC165" s="353"/>
      <c r="AD165" s="353"/>
      <c r="AE165" s="353"/>
      <c r="AF165" s="353"/>
      <c r="AG165" s="354"/>
      <c r="AH165" s="354"/>
      <c r="AI165" s="355"/>
      <c r="AJ165" s="355"/>
    </row>
    <row r="166" spans="1:36" ht="12.75" customHeight="1" x14ac:dyDescent="0.2">
      <c r="A166" s="351"/>
      <c r="B166" s="356"/>
      <c r="C166" s="353"/>
      <c r="D166" s="353"/>
      <c r="E166" s="353"/>
      <c r="F166" s="353"/>
      <c r="G166" s="353"/>
      <c r="H166" s="353"/>
      <c r="I166" s="353"/>
      <c r="J166" s="353"/>
      <c r="K166" s="353"/>
      <c r="L166" s="353"/>
      <c r="M166" s="353"/>
      <c r="N166" s="353"/>
      <c r="O166" s="353"/>
      <c r="P166" s="353"/>
      <c r="Q166" s="353"/>
      <c r="R166" s="353"/>
      <c r="S166" s="353"/>
      <c r="T166" s="353"/>
      <c r="U166" s="353"/>
      <c r="V166" s="353"/>
      <c r="W166" s="353"/>
      <c r="X166" s="353"/>
      <c r="Y166" s="353"/>
      <c r="Z166" s="353"/>
      <c r="AA166" s="353"/>
      <c r="AB166" s="353"/>
      <c r="AC166" s="353"/>
      <c r="AD166" s="353"/>
      <c r="AE166" s="353"/>
      <c r="AF166" s="353"/>
      <c r="AG166" s="354"/>
      <c r="AH166" s="354"/>
      <c r="AI166" s="355"/>
      <c r="AJ166" s="355"/>
    </row>
    <row r="167" spans="1:36" ht="12.75" customHeight="1" x14ac:dyDescent="0.2">
      <c r="A167" s="351"/>
      <c r="B167" s="356"/>
      <c r="C167" s="353"/>
      <c r="D167" s="353"/>
      <c r="E167" s="353"/>
      <c r="F167" s="353"/>
      <c r="G167" s="353"/>
      <c r="H167" s="353"/>
      <c r="I167" s="353"/>
      <c r="J167" s="353"/>
      <c r="K167" s="353"/>
      <c r="L167" s="353"/>
      <c r="M167" s="353"/>
      <c r="N167" s="353"/>
      <c r="O167" s="353"/>
      <c r="P167" s="353"/>
      <c r="Q167" s="353"/>
      <c r="R167" s="353"/>
      <c r="S167" s="353"/>
      <c r="T167" s="353"/>
      <c r="U167" s="353"/>
      <c r="V167" s="353"/>
      <c r="W167" s="353"/>
      <c r="X167" s="353"/>
      <c r="Y167" s="353"/>
      <c r="Z167" s="353"/>
      <c r="AA167" s="353"/>
      <c r="AB167" s="353"/>
      <c r="AC167" s="353"/>
      <c r="AD167" s="353"/>
      <c r="AE167" s="353"/>
      <c r="AF167" s="353"/>
      <c r="AG167" s="354"/>
      <c r="AH167" s="354"/>
      <c r="AI167" s="355"/>
      <c r="AJ167" s="355"/>
    </row>
    <row r="168" spans="1:36" ht="12.75" customHeight="1" x14ac:dyDescent="0.2">
      <c r="A168" s="351"/>
      <c r="B168" s="356"/>
      <c r="C168" s="353"/>
      <c r="D168" s="353"/>
      <c r="E168" s="353"/>
      <c r="F168" s="353"/>
      <c r="G168" s="353"/>
      <c r="H168" s="353"/>
      <c r="I168" s="353"/>
      <c r="J168" s="353"/>
      <c r="K168" s="353"/>
      <c r="L168" s="353"/>
      <c r="M168" s="353"/>
      <c r="N168" s="353"/>
      <c r="O168" s="353"/>
      <c r="P168" s="353"/>
      <c r="Q168" s="353"/>
      <c r="R168" s="353"/>
      <c r="S168" s="353"/>
      <c r="T168" s="353"/>
      <c r="U168" s="353"/>
      <c r="V168" s="353"/>
      <c r="W168" s="353"/>
      <c r="X168" s="353"/>
      <c r="Y168" s="353"/>
      <c r="Z168" s="353"/>
      <c r="AA168" s="353"/>
      <c r="AB168" s="353"/>
      <c r="AC168" s="353"/>
      <c r="AD168" s="353"/>
      <c r="AE168" s="353"/>
      <c r="AF168" s="353"/>
      <c r="AG168" s="354"/>
      <c r="AH168" s="354"/>
      <c r="AI168" s="355"/>
      <c r="AJ168" s="355"/>
    </row>
    <row r="169" spans="1:36" ht="12.75" customHeight="1" x14ac:dyDescent="0.2"/>
    <row r="170" spans="1:36" ht="12.75" customHeight="1" x14ac:dyDescent="0.2">
      <c r="B170" s="356"/>
      <c r="AD170" s="357"/>
      <c r="AG170" s="358"/>
      <c r="AH170" s="358"/>
    </row>
    <row r="171" spans="1:36" ht="12.75" customHeight="1" x14ac:dyDescent="0.2">
      <c r="B171" s="359"/>
      <c r="AD171" s="357"/>
      <c r="AG171" s="360"/>
      <c r="AH171" s="360"/>
    </row>
    <row r="172" spans="1:36" ht="12.75" customHeight="1" x14ac:dyDescent="0.2">
      <c r="AD172" s="357"/>
      <c r="AG172" s="358"/>
      <c r="AH172" s="358"/>
    </row>
    <row r="173" spans="1:36" ht="12.75" customHeight="1" x14ac:dyDescent="0.2"/>
    <row r="174" spans="1:36" ht="12.75" customHeight="1" x14ac:dyDescent="0.2">
      <c r="B174" s="361"/>
      <c r="W174" s="362"/>
    </row>
    <row r="175" spans="1:36" ht="12.75" customHeight="1" x14ac:dyDescent="0.2">
      <c r="B175" s="363"/>
      <c r="C175" s="364"/>
      <c r="D175" s="364"/>
      <c r="E175" s="364"/>
      <c r="F175" s="364"/>
      <c r="G175" s="364"/>
      <c r="H175" s="364"/>
      <c r="I175" s="364"/>
      <c r="J175" s="364"/>
      <c r="K175" s="364"/>
      <c r="L175" s="364"/>
      <c r="M175" s="364"/>
      <c r="N175" s="364"/>
      <c r="O175" s="364"/>
      <c r="P175" s="364"/>
      <c r="Q175" s="364"/>
      <c r="R175" s="364"/>
      <c r="S175" s="364"/>
      <c r="T175" s="364"/>
      <c r="U175" s="364"/>
      <c r="W175" s="362"/>
      <c r="X175" s="362"/>
      <c r="Y175" s="362"/>
      <c r="Z175" s="362"/>
      <c r="AA175" s="362"/>
      <c r="AB175" s="362"/>
      <c r="AC175" s="362"/>
    </row>
    <row r="176" spans="1:36" ht="12.75" customHeight="1" x14ac:dyDescent="0.2">
      <c r="B176" s="352"/>
      <c r="C176" s="335"/>
      <c r="D176" s="335"/>
      <c r="E176" s="335"/>
      <c r="W176" s="365"/>
      <c r="X176" s="365"/>
      <c r="Y176" s="365"/>
      <c r="Z176" s="335"/>
      <c r="AA176" s="335"/>
      <c r="AB176" s="335"/>
      <c r="AC176" s="335"/>
    </row>
    <row r="177" spans="1:36" ht="12.75" customHeight="1" x14ac:dyDescent="0.2">
      <c r="B177" s="352"/>
      <c r="C177" s="335"/>
      <c r="D177" s="335"/>
      <c r="E177" s="335"/>
      <c r="Z177" s="335"/>
      <c r="AA177" s="335"/>
      <c r="AB177" s="335"/>
      <c r="AC177" s="335"/>
    </row>
    <row r="178" spans="1:36" ht="12.75" customHeight="1" x14ac:dyDescent="0.2"/>
    <row r="179" spans="1:36" ht="12.75" customHeight="1" x14ac:dyDescent="0.2">
      <c r="B179" s="361"/>
    </row>
    <row r="180" spans="1:36" ht="12.75" customHeight="1" x14ac:dyDescent="0.2">
      <c r="B180" s="366"/>
      <c r="C180" s="362"/>
      <c r="D180" s="362"/>
      <c r="E180" s="362"/>
      <c r="F180" s="367"/>
      <c r="G180" s="367"/>
      <c r="H180" s="367"/>
      <c r="I180" s="367"/>
      <c r="J180" s="367"/>
      <c r="K180" s="367"/>
      <c r="L180" s="367"/>
      <c r="M180" s="367"/>
      <c r="N180" s="367"/>
      <c r="O180" s="367"/>
      <c r="P180" s="367"/>
      <c r="Q180" s="367"/>
      <c r="R180" s="367"/>
      <c r="S180" s="362"/>
      <c r="T180" s="362"/>
      <c r="U180" s="362"/>
    </row>
    <row r="181" spans="1:36" ht="12.75" customHeight="1" x14ac:dyDescent="0.2">
      <c r="B181" s="368"/>
      <c r="C181" s="335"/>
      <c r="D181" s="335"/>
      <c r="E181" s="335"/>
      <c r="F181" s="369"/>
      <c r="G181" s="369"/>
      <c r="H181" s="369"/>
      <c r="I181" s="369"/>
      <c r="J181" s="369"/>
      <c r="K181" s="369"/>
      <c r="L181" s="369"/>
      <c r="M181" s="369"/>
      <c r="N181" s="369"/>
      <c r="O181" s="369"/>
      <c r="P181" s="369"/>
      <c r="Q181" s="369"/>
      <c r="R181" s="369"/>
      <c r="S181" s="336"/>
      <c r="T181" s="336"/>
      <c r="U181" s="336"/>
    </row>
    <row r="182" spans="1:36" ht="12.75" customHeight="1" x14ac:dyDescent="0.2">
      <c r="C182" s="335"/>
      <c r="D182" s="335"/>
      <c r="E182" s="335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336"/>
      <c r="S182" s="65"/>
      <c r="T182" s="65"/>
      <c r="U182" s="65"/>
    </row>
    <row r="183" spans="1:36" ht="12.75" customHeight="1" x14ac:dyDescent="0.2"/>
    <row r="184" spans="1:36" ht="12.75" customHeight="1" x14ac:dyDescent="0.2"/>
    <row r="185" spans="1:36" ht="12.75" customHeight="1" x14ac:dyDescent="0.4">
      <c r="B185" s="337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</row>
    <row r="186" spans="1:36" ht="12.75" customHeight="1" x14ac:dyDescent="0.2"/>
    <row r="187" spans="1:36" ht="12.75" customHeight="1" x14ac:dyDescent="0.2"/>
    <row r="188" spans="1:36" ht="12.75" customHeight="1" x14ac:dyDescent="0.2"/>
    <row r="189" spans="1:36" ht="12.75" customHeight="1" x14ac:dyDescent="0.2"/>
    <row r="190" spans="1:36" ht="12.75" customHeight="1" x14ac:dyDescent="0.2">
      <c r="A190" s="274"/>
      <c r="B190" s="349"/>
      <c r="C190" s="274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  <c r="AE190" s="274"/>
      <c r="AF190" s="274"/>
      <c r="AG190" s="274"/>
      <c r="AH190" s="274"/>
      <c r="AI190" s="197"/>
      <c r="AJ190" s="197"/>
    </row>
    <row r="191" spans="1:36" ht="12.75" customHeight="1" x14ac:dyDescent="0.2">
      <c r="A191" s="274"/>
      <c r="B191" s="349"/>
      <c r="C191" s="350"/>
      <c r="D191" s="350"/>
      <c r="E191" s="350"/>
      <c r="F191" s="350"/>
      <c r="G191" s="350"/>
      <c r="H191" s="350"/>
      <c r="I191" s="350"/>
      <c r="J191" s="350"/>
      <c r="K191" s="350"/>
      <c r="L191" s="350"/>
      <c r="M191" s="350"/>
      <c r="N191" s="350"/>
      <c r="O191" s="350"/>
      <c r="P191" s="350"/>
      <c r="Q191" s="350"/>
      <c r="R191" s="350"/>
      <c r="S191" s="350"/>
      <c r="T191" s="350"/>
      <c r="U191" s="350"/>
      <c r="V191" s="350"/>
      <c r="W191" s="350"/>
      <c r="X191" s="350"/>
      <c r="Y191" s="350"/>
      <c r="Z191" s="350"/>
      <c r="AA191" s="350"/>
      <c r="AB191" s="350"/>
      <c r="AC191" s="350"/>
      <c r="AD191" s="350"/>
      <c r="AE191" s="350"/>
      <c r="AF191" s="350"/>
      <c r="AG191" s="274"/>
      <c r="AH191" s="274"/>
      <c r="AI191" s="197"/>
      <c r="AJ191" s="197"/>
    </row>
    <row r="192" spans="1:36" ht="12.75" customHeight="1" x14ac:dyDescent="0.2">
      <c r="A192" s="351"/>
      <c r="B192" s="352"/>
      <c r="C192" s="353"/>
      <c r="D192" s="353"/>
      <c r="E192" s="353"/>
      <c r="F192" s="353"/>
      <c r="G192" s="353"/>
      <c r="H192" s="353"/>
      <c r="I192" s="353"/>
      <c r="J192" s="353"/>
      <c r="K192" s="353"/>
      <c r="L192" s="353"/>
      <c r="M192" s="353"/>
      <c r="N192" s="353"/>
      <c r="O192" s="353"/>
      <c r="P192" s="353"/>
      <c r="Q192" s="353"/>
      <c r="R192" s="353"/>
      <c r="S192" s="353"/>
      <c r="T192" s="353"/>
      <c r="U192" s="353"/>
      <c r="V192" s="353"/>
      <c r="W192" s="353"/>
      <c r="X192" s="353"/>
      <c r="Y192" s="353"/>
      <c r="Z192" s="353"/>
      <c r="AA192" s="353"/>
      <c r="AB192" s="353"/>
      <c r="AC192" s="353"/>
      <c r="AD192" s="353"/>
      <c r="AE192" s="353"/>
      <c r="AF192" s="353"/>
      <c r="AG192" s="354"/>
      <c r="AH192" s="354"/>
      <c r="AI192" s="355"/>
      <c r="AJ192" s="355"/>
    </row>
    <row r="193" spans="1:36" ht="12.75" customHeight="1" x14ac:dyDescent="0.2">
      <c r="A193" s="351"/>
      <c r="B193" s="352"/>
      <c r="C193" s="353"/>
      <c r="D193" s="353"/>
      <c r="E193" s="353"/>
      <c r="F193" s="353"/>
      <c r="G193" s="353"/>
      <c r="H193" s="353"/>
      <c r="I193" s="353"/>
      <c r="J193" s="353"/>
      <c r="K193" s="353"/>
      <c r="L193" s="353"/>
      <c r="M193" s="353"/>
      <c r="N193" s="353"/>
      <c r="O193" s="353"/>
      <c r="P193" s="353"/>
      <c r="Q193" s="353"/>
      <c r="R193" s="353"/>
      <c r="S193" s="353"/>
      <c r="T193" s="353"/>
      <c r="U193" s="353"/>
      <c r="V193" s="353"/>
      <c r="W193" s="353"/>
      <c r="X193" s="353"/>
      <c r="Y193" s="353"/>
      <c r="Z193" s="353"/>
      <c r="AA193" s="353"/>
      <c r="AB193" s="353"/>
      <c r="AC193" s="353"/>
      <c r="AD193" s="353"/>
      <c r="AE193" s="353"/>
      <c r="AF193" s="353"/>
      <c r="AG193" s="354"/>
      <c r="AH193" s="354"/>
      <c r="AI193" s="355"/>
      <c r="AJ193" s="355"/>
    </row>
    <row r="194" spans="1:36" ht="12.75" customHeight="1" x14ac:dyDescent="0.2">
      <c r="A194" s="351"/>
      <c r="B194" s="352"/>
      <c r="C194" s="353"/>
      <c r="D194" s="353"/>
      <c r="E194" s="353"/>
      <c r="F194" s="353"/>
      <c r="G194" s="353"/>
      <c r="H194" s="353"/>
      <c r="I194" s="353"/>
      <c r="J194" s="353"/>
      <c r="K194" s="353"/>
      <c r="L194" s="353"/>
      <c r="M194" s="353"/>
      <c r="N194" s="353"/>
      <c r="O194" s="353"/>
      <c r="P194" s="353"/>
      <c r="Q194" s="353"/>
      <c r="R194" s="353"/>
      <c r="S194" s="353"/>
      <c r="T194" s="353"/>
      <c r="U194" s="353"/>
      <c r="V194" s="353"/>
      <c r="W194" s="353"/>
      <c r="X194" s="353"/>
      <c r="Y194" s="353"/>
      <c r="Z194" s="353"/>
      <c r="AA194" s="353"/>
      <c r="AB194" s="353"/>
      <c r="AC194" s="353"/>
      <c r="AD194" s="353"/>
      <c r="AE194" s="353"/>
      <c r="AF194" s="353"/>
      <c r="AG194" s="354"/>
      <c r="AH194" s="354"/>
      <c r="AI194" s="355"/>
      <c r="AJ194" s="355"/>
    </row>
    <row r="195" spans="1:36" ht="12.75" customHeight="1" x14ac:dyDescent="0.2">
      <c r="A195" s="351"/>
      <c r="B195" s="352"/>
      <c r="C195" s="353"/>
      <c r="D195" s="353"/>
      <c r="E195" s="353"/>
      <c r="F195" s="353"/>
      <c r="G195" s="353"/>
      <c r="H195" s="353"/>
      <c r="I195" s="353"/>
      <c r="J195" s="353"/>
      <c r="K195" s="353"/>
      <c r="L195" s="353"/>
      <c r="M195" s="353"/>
      <c r="N195" s="353"/>
      <c r="O195" s="353"/>
      <c r="P195" s="353"/>
      <c r="Q195" s="353"/>
      <c r="R195" s="353"/>
      <c r="S195" s="353"/>
      <c r="T195" s="353"/>
      <c r="U195" s="353"/>
      <c r="V195" s="353"/>
      <c r="W195" s="353"/>
      <c r="X195" s="353"/>
      <c r="Y195" s="353"/>
      <c r="Z195" s="353"/>
      <c r="AA195" s="353"/>
      <c r="AB195" s="353"/>
      <c r="AC195" s="353"/>
      <c r="AD195" s="353"/>
      <c r="AE195" s="353"/>
      <c r="AF195" s="353"/>
      <c r="AG195" s="354"/>
      <c r="AH195" s="354"/>
      <c r="AI195" s="355"/>
      <c r="AJ195" s="355"/>
    </row>
    <row r="196" spans="1:36" ht="12.75" customHeight="1" x14ac:dyDescent="0.2">
      <c r="A196" s="351"/>
      <c r="B196" s="352"/>
      <c r="C196" s="353"/>
      <c r="D196" s="353"/>
      <c r="E196" s="353"/>
      <c r="F196" s="353"/>
      <c r="G196" s="353"/>
      <c r="H196" s="353"/>
      <c r="I196" s="353"/>
      <c r="J196" s="353"/>
      <c r="K196" s="353"/>
      <c r="L196" s="353"/>
      <c r="M196" s="353"/>
      <c r="N196" s="353"/>
      <c r="O196" s="353"/>
      <c r="P196" s="353"/>
      <c r="Q196" s="353"/>
      <c r="R196" s="353"/>
      <c r="S196" s="353"/>
      <c r="T196" s="353"/>
      <c r="U196" s="353"/>
      <c r="V196" s="353"/>
      <c r="W196" s="353"/>
      <c r="X196" s="353"/>
      <c r="Y196" s="353"/>
      <c r="Z196" s="353"/>
      <c r="AA196" s="353"/>
      <c r="AB196" s="353"/>
      <c r="AC196" s="353"/>
      <c r="AD196" s="353"/>
      <c r="AE196" s="353"/>
      <c r="AF196" s="353"/>
      <c r="AG196" s="354"/>
      <c r="AH196" s="354"/>
      <c r="AI196" s="355"/>
      <c r="AJ196" s="355"/>
    </row>
    <row r="197" spans="1:36" ht="12.75" customHeight="1" x14ac:dyDescent="0.2">
      <c r="A197" s="351"/>
      <c r="B197" s="352"/>
      <c r="C197" s="353"/>
      <c r="D197" s="353"/>
      <c r="E197" s="353"/>
      <c r="F197" s="353"/>
      <c r="G197" s="353"/>
      <c r="H197" s="353"/>
      <c r="I197" s="353"/>
      <c r="J197" s="353"/>
      <c r="K197" s="353"/>
      <c r="L197" s="353"/>
      <c r="M197" s="353"/>
      <c r="N197" s="353"/>
      <c r="O197" s="353"/>
      <c r="P197" s="353"/>
      <c r="Q197" s="353"/>
      <c r="R197" s="353"/>
      <c r="S197" s="353"/>
      <c r="T197" s="353"/>
      <c r="U197" s="353"/>
      <c r="V197" s="353"/>
      <c r="W197" s="353"/>
      <c r="X197" s="353"/>
      <c r="Y197" s="353"/>
      <c r="Z197" s="353"/>
      <c r="AA197" s="353"/>
      <c r="AB197" s="353"/>
      <c r="AC197" s="353"/>
      <c r="AD197" s="353"/>
      <c r="AE197" s="353"/>
      <c r="AF197" s="353"/>
      <c r="AG197" s="354"/>
      <c r="AH197" s="354"/>
      <c r="AI197" s="355"/>
      <c r="AJ197" s="355"/>
    </row>
    <row r="198" spans="1:36" ht="12.75" customHeight="1" x14ac:dyDescent="0.2">
      <c r="A198" s="351"/>
      <c r="B198" s="352"/>
      <c r="C198" s="353"/>
      <c r="D198" s="353"/>
      <c r="E198" s="353"/>
      <c r="F198" s="353"/>
      <c r="G198" s="353"/>
      <c r="H198" s="353"/>
      <c r="I198" s="353"/>
      <c r="J198" s="353"/>
      <c r="K198" s="353"/>
      <c r="L198" s="353"/>
      <c r="M198" s="353"/>
      <c r="N198" s="353"/>
      <c r="O198" s="353"/>
      <c r="P198" s="353"/>
      <c r="Q198" s="353"/>
      <c r="R198" s="353"/>
      <c r="S198" s="353"/>
      <c r="T198" s="353"/>
      <c r="U198" s="353"/>
      <c r="V198" s="353"/>
      <c r="W198" s="353"/>
      <c r="X198" s="353"/>
      <c r="Y198" s="353"/>
      <c r="Z198" s="353"/>
      <c r="AA198" s="353"/>
      <c r="AB198" s="353"/>
      <c r="AC198" s="353"/>
      <c r="AD198" s="353"/>
      <c r="AE198" s="353"/>
      <c r="AF198" s="353"/>
      <c r="AG198" s="354"/>
      <c r="AH198" s="354"/>
      <c r="AI198" s="355"/>
      <c r="AJ198" s="355"/>
    </row>
    <row r="199" spans="1:36" ht="12.75" customHeight="1" x14ac:dyDescent="0.2">
      <c r="A199" s="351"/>
      <c r="B199" s="352"/>
      <c r="C199" s="353"/>
      <c r="D199" s="353"/>
      <c r="E199" s="353"/>
      <c r="F199" s="353"/>
      <c r="G199" s="353"/>
      <c r="H199" s="353"/>
      <c r="I199" s="353"/>
      <c r="J199" s="353"/>
      <c r="K199" s="353"/>
      <c r="L199" s="353"/>
      <c r="M199" s="353"/>
      <c r="N199" s="353"/>
      <c r="O199" s="353"/>
      <c r="P199" s="353"/>
      <c r="Q199" s="353"/>
      <c r="R199" s="353"/>
      <c r="S199" s="353"/>
      <c r="T199" s="353"/>
      <c r="U199" s="353"/>
      <c r="V199" s="353"/>
      <c r="W199" s="353"/>
      <c r="X199" s="353"/>
      <c r="Y199" s="353"/>
      <c r="Z199" s="353"/>
      <c r="AA199" s="353"/>
      <c r="AB199" s="353"/>
      <c r="AC199" s="353"/>
      <c r="AD199" s="353"/>
      <c r="AE199" s="353"/>
      <c r="AF199" s="353"/>
      <c r="AG199" s="354"/>
      <c r="AH199" s="354"/>
      <c r="AI199" s="355"/>
      <c r="AJ199" s="355"/>
    </row>
    <row r="200" spans="1:36" ht="12.75" customHeight="1" x14ac:dyDescent="0.2">
      <c r="A200" s="351"/>
      <c r="B200" s="352"/>
      <c r="C200" s="353"/>
      <c r="D200" s="353"/>
      <c r="E200" s="353"/>
      <c r="F200" s="353"/>
      <c r="G200" s="353"/>
      <c r="H200" s="353"/>
      <c r="I200" s="353"/>
      <c r="J200" s="353"/>
      <c r="K200" s="353"/>
      <c r="L200" s="353"/>
      <c r="M200" s="353"/>
      <c r="N200" s="353"/>
      <c r="O200" s="353"/>
      <c r="P200" s="353"/>
      <c r="Q200" s="353"/>
      <c r="R200" s="353"/>
      <c r="S200" s="353"/>
      <c r="T200" s="353"/>
      <c r="U200" s="353"/>
      <c r="V200" s="353"/>
      <c r="W200" s="353"/>
      <c r="X200" s="353"/>
      <c r="Y200" s="353"/>
      <c r="Z200" s="353"/>
      <c r="AA200" s="353"/>
      <c r="AB200" s="353"/>
      <c r="AC200" s="353"/>
      <c r="AD200" s="353"/>
      <c r="AE200" s="353"/>
      <c r="AF200" s="353"/>
      <c r="AG200" s="354"/>
      <c r="AH200" s="354"/>
      <c r="AI200" s="355"/>
      <c r="AJ200" s="355"/>
    </row>
    <row r="201" spans="1:36" ht="12.75" customHeight="1" x14ac:dyDescent="0.2">
      <c r="A201" s="351"/>
      <c r="B201" s="352"/>
      <c r="C201" s="353"/>
      <c r="D201" s="353"/>
      <c r="E201" s="353"/>
      <c r="F201" s="353"/>
      <c r="G201" s="353"/>
      <c r="H201" s="353"/>
      <c r="I201" s="353"/>
      <c r="J201" s="353"/>
      <c r="K201" s="353"/>
      <c r="L201" s="353"/>
      <c r="M201" s="353"/>
      <c r="N201" s="353"/>
      <c r="O201" s="353"/>
      <c r="P201" s="353"/>
      <c r="Q201" s="353"/>
      <c r="R201" s="353"/>
      <c r="S201" s="353"/>
      <c r="T201" s="353"/>
      <c r="U201" s="353"/>
      <c r="V201" s="353"/>
      <c r="W201" s="353"/>
      <c r="X201" s="353"/>
      <c r="Y201" s="353"/>
      <c r="Z201" s="353"/>
      <c r="AA201" s="353"/>
      <c r="AB201" s="353"/>
      <c r="AC201" s="353"/>
      <c r="AD201" s="353"/>
      <c r="AE201" s="353"/>
      <c r="AF201" s="353"/>
      <c r="AG201" s="354"/>
      <c r="AH201" s="354"/>
      <c r="AI201" s="355"/>
      <c r="AJ201" s="355"/>
    </row>
    <row r="202" spans="1:36" ht="12.75" customHeight="1" x14ac:dyDescent="0.2">
      <c r="A202" s="351"/>
      <c r="B202" s="352"/>
      <c r="C202" s="353"/>
      <c r="D202" s="353"/>
      <c r="E202" s="353"/>
      <c r="F202" s="353"/>
      <c r="G202" s="353"/>
      <c r="H202" s="353"/>
      <c r="I202" s="353"/>
      <c r="J202" s="353"/>
      <c r="K202" s="353"/>
      <c r="L202" s="353"/>
      <c r="M202" s="353"/>
      <c r="N202" s="353"/>
      <c r="O202" s="353"/>
      <c r="P202" s="353"/>
      <c r="Q202" s="353"/>
      <c r="R202" s="353"/>
      <c r="S202" s="353"/>
      <c r="T202" s="353"/>
      <c r="U202" s="353"/>
      <c r="V202" s="353"/>
      <c r="W202" s="353"/>
      <c r="X202" s="353"/>
      <c r="Y202" s="353"/>
      <c r="Z202" s="353"/>
      <c r="AA202" s="353"/>
      <c r="AB202" s="353"/>
      <c r="AC202" s="353"/>
      <c r="AD202" s="353"/>
      <c r="AE202" s="353"/>
      <c r="AF202" s="353"/>
      <c r="AG202" s="354"/>
      <c r="AH202" s="354"/>
      <c r="AI202" s="355"/>
      <c r="AJ202" s="355"/>
    </row>
    <row r="203" spans="1:36" ht="12.75" customHeight="1" x14ac:dyDescent="0.2">
      <c r="A203" s="351"/>
      <c r="B203" s="352"/>
      <c r="C203" s="353"/>
      <c r="D203" s="353"/>
      <c r="E203" s="353"/>
      <c r="F203" s="353"/>
      <c r="G203" s="353"/>
      <c r="H203" s="353"/>
      <c r="I203" s="353"/>
      <c r="J203" s="353"/>
      <c r="K203" s="353"/>
      <c r="L203" s="353"/>
      <c r="M203" s="353"/>
      <c r="N203" s="353"/>
      <c r="O203" s="353"/>
      <c r="P203" s="353"/>
      <c r="Q203" s="353"/>
      <c r="R203" s="353"/>
      <c r="S203" s="353"/>
      <c r="T203" s="353"/>
      <c r="U203" s="353"/>
      <c r="V203" s="353"/>
      <c r="W203" s="353"/>
      <c r="X203" s="353"/>
      <c r="Y203" s="353"/>
      <c r="Z203" s="353"/>
      <c r="AA203" s="353"/>
      <c r="AB203" s="353"/>
      <c r="AC203" s="353"/>
      <c r="AD203" s="353"/>
      <c r="AE203" s="353"/>
      <c r="AF203" s="353"/>
      <c r="AG203" s="354"/>
      <c r="AH203" s="354"/>
      <c r="AI203" s="355"/>
      <c r="AJ203" s="355"/>
    </row>
    <row r="204" spans="1:36" ht="12.75" customHeight="1" x14ac:dyDescent="0.2">
      <c r="A204" s="351"/>
      <c r="B204" s="352"/>
      <c r="C204" s="353"/>
      <c r="D204" s="353"/>
      <c r="E204" s="353"/>
      <c r="F204" s="353"/>
      <c r="G204" s="353"/>
      <c r="H204" s="353"/>
      <c r="I204" s="353"/>
      <c r="J204" s="353"/>
      <c r="K204" s="353"/>
      <c r="L204" s="353"/>
      <c r="M204" s="353"/>
      <c r="N204" s="353"/>
      <c r="O204" s="353"/>
      <c r="P204" s="353"/>
      <c r="Q204" s="353"/>
      <c r="R204" s="353"/>
      <c r="S204" s="353"/>
      <c r="T204" s="353"/>
      <c r="U204" s="353"/>
      <c r="V204" s="353"/>
      <c r="W204" s="353"/>
      <c r="X204" s="353"/>
      <c r="Y204" s="353"/>
      <c r="Z204" s="353"/>
      <c r="AA204" s="353"/>
      <c r="AB204" s="353"/>
      <c r="AC204" s="353"/>
      <c r="AD204" s="353"/>
      <c r="AE204" s="353"/>
      <c r="AF204" s="353"/>
      <c r="AG204" s="354"/>
      <c r="AH204" s="354"/>
      <c r="AI204" s="355"/>
      <c r="AJ204" s="355"/>
    </row>
    <row r="205" spans="1:36" ht="12.75" customHeight="1" x14ac:dyDescent="0.2">
      <c r="A205" s="351"/>
      <c r="B205" s="352"/>
      <c r="C205" s="353"/>
      <c r="D205" s="353"/>
      <c r="E205" s="353"/>
      <c r="F205" s="353"/>
      <c r="G205" s="353"/>
      <c r="H205" s="353"/>
      <c r="I205" s="353"/>
      <c r="J205" s="353"/>
      <c r="K205" s="353"/>
      <c r="L205" s="353"/>
      <c r="M205" s="353"/>
      <c r="N205" s="353"/>
      <c r="O205" s="353"/>
      <c r="P205" s="353"/>
      <c r="Q205" s="353"/>
      <c r="R205" s="353"/>
      <c r="S205" s="353"/>
      <c r="T205" s="353"/>
      <c r="U205" s="353"/>
      <c r="V205" s="353"/>
      <c r="W205" s="353"/>
      <c r="X205" s="353"/>
      <c r="Y205" s="353"/>
      <c r="Z205" s="353"/>
      <c r="AA205" s="353"/>
      <c r="AB205" s="353"/>
      <c r="AC205" s="353"/>
      <c r="AD205" s="353"/>
      <c r="AE205" s="353"/>
      <c r="AF205" s="353"/>
      <c r="AG205" s="354"/>
      <c r="AH205" s="354"/>
      <c r="AI205" s="355"/>
      <c r="AJ205" s="355"/>
    </row>
    <row r="206" spans="1:36" ht="12.75" customHeight="1" x14ac:dyDescent="0.2">
      <c r="A206" s="351"/>
      <c r="B206" s="352"/>
      <c r="C206" s="353"/>
      <c r="D206" s="353"/>
      <c r="E206" s="353"/>
      <c r="F206" s="353"/>
      <c r="G206" s="353"/>
      <c r="H206" s="353"/>
      <c r="I206" s="353"/>
      <c r="J206" s="353"/>
      <c r="K206" s="353"/>
      <c r="L206" s="353"/>
      <c r="M206" s="353"/>
      <c r="N206" s="353"/>
      <c r="O206" s="353"/>
      <c r="P206" s="353"/>
      <c r="Q206" s="353"/>
      <c r="R206" s="353"/>
      <c r="S206" s="353"/>
      <c r="T206" s="353"/>
      <c r="U206" s="353"/>
      <c r="V206" s="353"/>
      <c r="W206" s="353"/>
      <c r="X206" s="353"/>
      <c r="Y206" s="353"/>
      <c r="Z206" s="353"/>
      <c r="AA206" s="353"/>
      <c r="AB206" s="353"/>
      <c r="AC206" s="353"/>
      <c r="AD206" s="353"/>
      <c r="AE206" s="353"/>
      <c r="AF206" s="353"/>
      <c r="AG206" s="354"/>
      <c r="AH206" s="354"/>
      <c r="AI206" s="355"/>
      <c r="AJ206" s="355"/>
    </row>
    <row r="207" spans="1:36" ht="12.75" customHeight="1" x14ac:dyDescent="0.2">
      <c r="A207" s="351"/>
      <c r="B207" s="352"/>
      <c r="C207" s="353"/>
      <c r="D207" s="353"/>
      <c r="E207" s="353"/>
      <c r="F207" s="353"/>
      <c r="G207" s="353"/>
      <c r="H207" s="353"/>
      <c r="I207" s="353"/>
      <c r="J207" s="353"/>
      <c r="K207" s="353"/>
      <c r="L207" s="353"/>
      <c r="M207" s="353"/>
      <c r="N207" s="353"/>
      <c r="O207" s="353"/>
      <c r="P207" s="353"/>
      <c r="Q207" s="353"/>
      <c r="R207" s="353"/>
      <c r="S207" s="353"/>
      <c r="T207" s="353"/>
      <c r="U207" s="353"/>
      <c r="V207" s="353"/>
      <c r="W207" s="353"/>
      <c r="X207" s="353"/>
      <c r="Y207" s="353"/>
      <c r="Z207" s="353"/>
      <c r="AA207" s="353"/>
      <c r="AB207" s="353"/>
      <c r="AC207" s="353"/>
      <c r="AD207" s="353"/>
      <c r="AE207" s="353"/>
      <c r="AF207" s="353"/>
      <c r="AG207" s="354"/>
      <c r="AH207" s="354"/>
      <c r="AI207" s="355"/>
      <c r="AJ207" s="355"/>
    </row>
    <row r="208" spans="1:36" ht="12.75" customHeight="1" x14ac:dyDescent="0.2">
      <c r="A208" s="351"/>
      <c r="B208" s="352"/>
      <c r="C208" s="353"/>
      <c r="D208" s="353"/>
      <c r="E208" s="353"/>
      <c r="F208" s="353"/>
      <c r="G208" s="353"/>
      <c r="H208" s="353"/>
      <c r="I208" s="353"/>
      <c r="J208" s="353"/>
      <c r="K208" s="353"/>
      <c r="L208" s="353"/>
      <c r="M208" s="353"/>
      <c r="N208" s="353"/>
      <c r="O208" s="353"/>
      <c r="P208" s="353"/>
      <c r="Q208" s="353"/>
      <c r="R208" s="353"/>
      <c r="S208" s="353"/>
      <c r="T208" s="353"/>
      <c r="U208" s="353"/>
      <c r="V208" s="353"/>
      <c r="W208" s="353"/>
      <c r="X208" s="353"/>
      <c r="Y208" s="353"/>
      <c r="Z208" s="353"/>
      <c r="AA208" s="353"/>
      <c r="AB208" s="353"/>
      <c r="AC208" s="353"/>
      <c r="AD208" s="353"/>
      <c r="AE208" s="353"/>
      <c r="AF208" s="353"/>
      <c r="AG208" s="354"/>
      <c r="AH208" s="354"/>
      <c r="AI208" s="355"/>
      <c r="AJ208" s="355"/>
    </row>
    <row r="209" spans="1:36" ht="12.75" customHeight="1" x14ac:dyDescent="0.2">
      <c r="A209" s="351"/>
      <c r="B209" s="356"/>
      <c r="C209" s="353"/>
      <c r="D209" s="353"/>
      <c r="E209" s="353"/>
      <c r="F209" s="353"/>
      <c r="G209" s="353"/>
      <c r="H209" s="353"/>
      <c r="I209" s="353"/>
      <c r="J209" s="353"/>
      <c r="K209" s="353"/>
      <c r="L209" s="353"/>
      <c r="M209" s="353"/>
      <c r="N209" s="353"/>
      <c r="O209" s="353"/>
      <c r="P209" s="353"/>
      <c r="Q209" s="353"/>
      <c r="R209" s="353"/>
      <c r="S209" s="353"/>
      <c r="T209" s="353"/>
      <c r="U209" s="353"/>
      <c r="V209" s="353"/>
      <c r="W209" s="353"/>
      <c r="X209" s="353"/>
      <c r="Y209" s="353"/>
      <c r="Z209" s="353"/>
      <c r="AA209" s="353"/>
      <c r="AB209" s="353"/>
      <c r="AC209" s="353"/>
      <c r="AD209" s="353"/>
      <c r="AE209" s="353"/>
      <c r="AF209" s="353"/>
      <c r="AG209" s="354"/>
      <c r="AH209" s="354"/>
      <c r="AI209" s="355"/>
      <c r="AJ209" s="355"/>
    </row>
    <row r="210" spans="1:36" ht="12.75" customHeight="1" x14ac:dyDescent="0.2">
      <c r="A210" s="351"/>
      <c r="B210" s="356"/>
      <c r="C210" s="353"/>
      <c r="D210" s="353"/>
      <c r="E210" s="353"/>
      <c r="F210" s="353"/>
      <c r="G210" s="353"/>
      <c r="H210" s="353"/>
      <c r="I210" s="353"/>
      <c r="J210" s="353"/>
      <c r="K210" s="353"/>
      <c r="L210" s="353"/>
      <c r="M210" s="353"/>
      <c r="N210" s="353"/>
      <c r="O210" s="353"/>
      <c r="P210" s="353"/>
      <c r="Q210" s="353"/>
      <c r="R210" s="353"/>
      <c r="S210" s="353"/>
      <c r="T210" s="353"/>
      <c r="U210" s="353"/>
      <c r="V210" s="353"/>
      <c r="W210" s="353"/>
      <c r="X210" s="353"/>
      <c r="Y210" s="353"/>
      <c r="Z210" s="353"/>
      <c r="AA210" s="353"/>
      <c r="AB210" s="353"/>
      <c r="AC210" s="353"/>
      <c r="AD210" s="353"/>
      <c r="AE210" s="353"/>
      <c r="AF210" s="353"/>
      <c r="AG210" s="354"/>
      <c r="AH210" s="354"/>
      <c r="AI210" s="355"/>
      <c r="AJ210" s="355"/>
    </row>
    <row r="211" spans="1:36" ht="12.75" customHeight="1" x14ac:dyDescent="0.2">
      <c r="A211" s="351"/>
      <c r="B211" s="356"/>
      <c r="C211" s="353"/>
      <c r="D211" s="353"/>
      <c r="E211" s="353"/>
      <c r="F211" s="353"/>
      <c r="G211" s="353"/>
      <c r="H211" s="353"/>
      <c r="I211" s="353"/>
      <c r="J211" s="353"/>
      <c r="K211" s="353"/>
      <c r="L211" s="353"/>
      <c r="M211" s="353"/>
      <c r="N211" s="353"/>
      <c r="O211" s="353"/>
      <c r="P211" s="353"/>
      <c r="Q211" s="353"/>
      <c r="R211" s="353"/>
      <c r="S211" s="353"/>
      <c r="T211" s="353"/>
      <c r="U211" s="353"/>
      <c r="V211" s="353"/>
      <c r="W211" s="353"/>
      <c r="X211" s="353"/>
      <c r="Y211" s="353"/>
      <c r="Z211" s="353"/>
      <c r="AA211" s="353"/>
      <c r="AB211" s="353"/>
      <c r="AC211" s="353"/>
      <c r="AD211" s="353"/>
      <c r="AE211" s="353"/>
      <c r="AF211" s="353"/>
      <c r="AG211" s="354"/>
      <c r="AH211" s="354"/>
      <c r="AI211" s="355"/>
      <c r="AJ211" s="355"/>
    </row>
    <row r="212" spans="1:36" ht="12.75" customHeight="1" x14ac:dyDescent="0.2">
      <c r="A212" s="351"/>
      <c r="B212" s="356"/>
      <c r="C212" s="353"/>
      <c r="D212" s="353"/>
      <c r="E212" s="353"/>
      <c r="F212" s="353"/>
      <c r="G212" s="353"/>
      <c r="H212" s="353"/>
      <c r="I212" s="353"/>
      <c r="J212" s="353"/>
      <c r="K212" s="353"/>
      <c r="L212" s="353"/>
      <c r="M212" s="353"/>
      <c r="N212" s="353"/>
      <c r="O212" s="353"/>
      <c r="P212" s="353"/>
      <c r="Q212" s="353"/>
      <c r="R212" s="353"/>
      <c r="S212" s="353"/>
      <c r="T212" s="353"/>
      <c r="U212" s="353"/>
      <c r="V212" s="353"/>
      <c r="W212" s="353"/>
      <c r="X212" s="353"/>
      <c r="Y212" s="353"/>
      <c r="Z212" s="353"/>
      <c r="AA212" s="353"/>
      <c r="AB212" s="353"/>
      <c r="AC212" s="353"/>
      <c r="AD212" s="353"/>
      <c r="AE212" s="353"/>
      <c r="AF212" s="353"/>
      <c r="AG212" s="354"/>
      <c r="AH212" s="354"/>
      <c r="AI212" s="355"/>
      <c r="AJ212" s="355"/>
    </row>
    <row r="213" spans="1:36" ht="12.75" customHeight="1" x14ac:dyDescent="0.2">
      <c r="A213" s="351"/>
      <c r="B213" s="356"/>
      <c r="C213" s="353"/>
      <c r="D213" s="353"/>
      <c r="E213" s="353"/>
      <c r="F213" s="353"/>
      <c r="G213" s="353"/>
      <c r="H213" s="353"/>
      <c r="I213" s="353"/>
      <c r="J213" s="353"/>
      <c r="K213" s="353"/>
      <c r="L213" s="353"/>
      <c r="M213" s="353"/>
      <c r="N213" s="353"/>
      <c r="O213" s="353"/>
      <c r="P213" s="353"/>
      <c r="Q213" s="353"/>
      <c r="R213" s="353"/>
      <c r="S213" s="353"/>
      <c r="T213" s="353"/>
      <c r="U213" s="353"/>
      <c r="V213" s="353"/>
      <c r="W213" s="353"/>
      <c r="X213" s="353"/>
      <c r="Y213" s="353"/>
      <c r="Z213" s="353"/>
      <c r="AA213" s="353"/>
      <c r="AB213" s="353"/>
      <c r="AC213" s="353"/>
      <c r="AD213" s="353"/>
      <c r="AE213" s="353"/>
      <c r="AF213" s="353"/>
      <c r="AG213" s="354"/>
      <c r="AH213" s="354"/>
      <c r="AI213" s="355"/>
      <c r="AJ213" s="355"/>
    </row>
    <row r="214" spans="1:36" ht="12.75" customHeight="1" x14ac:dyDescent="0.2"/>
    <row r="215" spans="1:36" ht="12.75" customHeight="1" x14ac:dyDescent="0.2">
      <c r="B215" s="356"/>
      <c r="AD215" s="357"/>
      <c r="AG215" s="358"/>
      <c r="AH215" s="358"/>
    </row>
    <row r="216" spans="1:36" ht="12.75" customHeight="1" x14ac:dyDescent="0.2">
      <c r="B216" s="359"/>
      <c r="AD216" s="357"/>
      <c r="AG216" s="360"/>
      <c r="AH216" s="360"/>
    </row>
    <row r="217" spans="1:36" ht="12.75" customHeight="1" x14ac:dyDescent="0.2">
      <c r="AD217" s="357"/>
      <c r="AG217" s="358"/>
      <c r="AH217" s="358"/>
    </row>
    <row r="218" spans="1:36" ht="12.75" customHeight="1" x14ac:dyDescent="0.2"/>
    <row r="219" spans="1:36" ht="12.75" customHeight="1" x14ac:dyDescent="0.2">
      <c r="B219" s="361"/>
      <c r="W219" s="362"/>
    </row>
    <row r="220" spans="1:36" ht="12.75" customHeight="1" x14ac:dyDescent="0.2">
      <c r="B220" s="363"/>
      <c r="C220" s="364"/>
      <c r="D220" s="364"/>
      <c r="E220" s="364"/>
      <c r="F220" s="364"/>
      <c r="G220" s="364"/>
      <c r="H220" s="364"/>
      <c r="I220" s="364"/>
      <c r="J220" s="364"/>
      <c r="K220" s="364"/>
      <c r="L220" s="364"/>
      <c r="M220" s="364"/>
      <c r="N220" s="364"/>
      <c r="O220" s="364"/>
      <c r="P220" s="364"/>
      <c r="Q220" s="364"/>
      <c r="R220" s="364"/>
      <c r="S220" s="364"/>
      <c r="T220" s="364"/>
      <c r="U220" s="364"/>
      <c r="W220" s="362"/>
      <c r="X220" s="362"/>
      <c r="Y220" s="362"/>
      <c r="Z220" s="362"/>
      <c r="AA220" s="362"/>
      <c r="AB220" s="362"/>
      <c r="AC220" s="362"/>
    </row>
    <row r="221" spans="1:36" ht="12.75" customHeight="1" x14ac:dyDescent="0.2">
      <c r="B221" s="352"/>
      <c r="C221" s="335"/>
      <c r="D221" s="335"/>
      <c r="E221" s="335"/>
      <c r="W221" s="365"/>
      <c r="X221" s="365"/>
      <c r="Y221" s="365"/>
      <c r="Z221" s="335"/>
      <c r="AA221" s="335"/>
      <c r="AB221" s="335"/>
      <c r="AC221" s="335"/>
    </row>
    <row r="222" spans="1:36" ht="12.75" customHeight="1" x14ac:dyDescent="0.2">
      <c r="B222" s="352"/>
      <c r="C222" s="335"/>
      <c r="D222" s="335"/>
      <c r="E222" s="335"/>
      <c r="Z222" s="335"/>
      <c r="AA222" s="335"/>
      <c r="AB222" s="335"/>
      <c r="AC222" s="335"/>
    </row>
    <row r="223" spans="1:36" ht="12.75" customHeight="1" x14ac:dyDescent="0.2"/>
    <row r="224" spans="1:36" ht="12.75" customHeight="1" x14ac:dyDescent="0.2">
      <c r="B224" s="361"/>
    </row>
    <row r="225" spans="2:21" ht="12.75" customHeight="1" x14ac:dyDescent="0.2">
      <c r="B225" s="366"/>
      <c r="C225" s="362"/>
      <c r="D225" s="362"/>
      <c r="E225" s="362"/>
      <c r="F225" s="367"/>
      <c r="G225" s="367"/>
      <c r="H225" s="367"/>
      <c r="I225" s="367"/>
      <c r="J225" s="367"/>
      <c r="K225" s="367"/>
      <c r="L225" s="367"/>
      <c r="M225" s="367"/>
      <c r="N225" s="367"/>
      <c r="O225" s="367"/>
      <c r="P225" s="367"/>
      <c r="Q225" s="367"/>
      <c r="R225" s="367"/>
      <c r="S225" s="362"/>
      <c r="T225" s="362"/>
      <c r="U225" s="362"/>
    </row>
    <row r="226" spans="2:21" ht="12.75" customHeight="1" x14ac:dyDescent="0.2">
      <c r="B226" s="368"/>
      <c r="C226" s="335"/>
      <c r="D226" s="335"/>
      <c r="E226" s="335"/>
      <c r="F226" s="369"/>
      <c r="G226" s="369"/>
      <c r="H226" s="369"/>
      <c r="I226" s="369"/>
      <c r="J226" s="369"/>
      <c r="K226" s="369"/>
      <c r="L226" s="369"/>
      <c r="M226" s="369"/>
      <c r="N226" s="369"/>
      <c r="O226" s="369"/>
      <c r="P226" s="369"/>
      <c r="Q226" s="369"/>
      <c r="R226" s="369"/>
      <c r="S226" s="336"/>
      <c r="T226" s="336"/>
      <c r="U226" s="336"/>
    </row>
    <row r="227" spans="2:21" ht="12.75" customHeight="1" x14ac:dyDescent="0.2">
      <c r="C227" s="335"/>
      <c r="D227" s="335"/>
      <c r="E227" s="335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6"/>
      <c r="S227" s="65"/>
      <c r="T227" s="65"/>
      <c r="U227" s="65"/>
    </row>
    <row r="228" spans="2:21" ht="12.75" customHeight="1" x14ac:dyDescent="0.2"/>
    <row r="229" spans="2:21" ht="12.75" customHeight="1" x14ac:dyDescent="0.2"/>
    <row r="230" spans="2:21" ht="12.75" customHeight="1" x14ac:dyDescent="0.2"/>
    <row r="231" spans="2:21" ht="12.75" customHeight="1" x14ac:dyDescent="0.2"/>
    <row r="232" spans="2:21" ht="12.75" customHeight="1" x14ac:dyDescent="0.2"/>
    <row r="233" spans="2:21" ht="12.75" customHeight="1" x14ac:dyDescent="0.2"/>
    <row r="234" spans="2:21" ht="12.75" customHeight="1" x14ac:dyDescent="0.2"/>
    <row r="235" spans="2:21" ht="12.75" customHeight="1" x14ac:dyDescent="0.2"/>
    <row r="236" spans="2:21" ht="12.75" customHeight="1" x14ac:dyDescent="0.2"/>
    <row r="237" spans="2:21" ht="12.75" customHeight="1" x14ac:dyDescent="0.2"/>
    <row r="238" spans="2:21" ht="12.75" customHeight="1" x14ac:dyDescent="0.2"/>
    <row r="239" spans="2:21" ht="12.75" customHeight="1" x14ac:dyDescent="0.2"/>
    <row r="240" spans="2:21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</sheetData>
  <sheetProtection password="C7E2" sheet="1" objects="1" scenarios="1"/>
  <mergeCells count="276">
    <mergeCell ref="B99:G99"/>
    <mergeCell ref="H99:J99"/>
    <mergeCell ref="B96:G96"/>
    <mergeCell ref="H96:J96"/>
    <mergeCell ref="B97:G97"/>
    <mergeCell ref="H97:J97"/>
    <mergeCell ref="B98:G98"/>
    <mergeCell ref="H98:J98"/>
    <mergeCell ref="B91:E91"/>
    <mergeCell ref="F91:L91"/>
    <mergeCell ref="M91:P91"/>
    <mergeCell ref="Q91:AB91"/>
    <mergeCell ref="AC91:AE91"/>
    <mergeCell ref="AF91:AG91"/>
    <mergeCell ref="B90:E90"/>
    <mergeCell ref="F90:L90"/>
    <mergeCell ref="M90:P90"/>
    <mergeCell ref="Q90:AB90"/>
    <mergeCell ref="AC90:AE90"/>
    <mergeCell ref="AF90:AG90"/>
    <mergeCell ref="B89:E89"/>
    <mergeCell ref="F89:L89"/>
    <mergeCell ref="M89:P89"/>
    <mergeCell ref="Q89:AB89"/>
    <mergeCell ref="AC89:AE89"/>
    <mergeCell ref="AF89:AG89"/>
    <mergeCell ref="B88:E88"/>
    <mergeCell ref="F88:L88"/>
    <mergeCell ref="M88:P88"/>
    <mergeCell ref="Q88:AB88"/>
    <mergeCell ref="AC88:AE88"/>
    <mergeCell ref="AF88:AG88"/>
    <mergeCell ref="B87:E87"/>
    <mergeCell ref="F87:L87"/>
    <mergeCell ref="M87:P87"/>
    <mergeCell ref="Q87:AB87"/>
    <mergeCell ref="AC87:AE87"/>
    <mergeCell ref="AF87:AG87"/>
    <mergeCell ref="B86:E86"/>
    <mergeCell ref="F86:L86"/>
    <mergeCell ref="M86:P86"/>
    <mergeCell ref="Q86:AB86"/>
    <mergeCell ref="AC86:AE86"/>
    <mergeCell ref="AF86:AG86"/>
    <mergeCell ref="B85:E85"/>
    <mergeCell ref="F85:L85"/>
    <mergeCell ref="M85:P85"/>
    <mergeCell ref="Q85:AB85"/>
    <mergeCell ref="AC85:AE85"/>
    <mergeCell ref="AF85:AG85"/>
    <mergeCell ref="B84:E84"/>
    <mergeCell ref="F84:L84"/>
    <mergeCell ref="M84:P84"/>
    <mergeCell ref="Q84:AB84"/>
    <mergeCell ref="AC84:AE84"/>
    <mergeCell ref="AF84:AG84"/>
    <mergeCell ref="AF82:AG82"/>
    <mergeCell ref="B83:E83"/>
    <mergeCell ref="F83:L83"/>
    <mergeCell ref="M83:P83"/>
    <mergeCell ref="Q83:AB83"/>
    <mergeCell ref="AC83:AE83"/>
    <mergeCell ref="AF83:AG83"/>
    <mergeCell ref="B81:E81"/>
    <mergeCell ref="M81:P81"/>
    <mergeCell ref="Q81:AB81"/>
    <mergeCell ref="AC81:AE81"/>
    <mergeCell ref="AF81:AG81"/>
    <mergeCell ref="B82:E82"/>
    <mergeCell ref="F82:L82"/>
    <mergeCell ref="M82:P82"/>
    <mergeCell ref="Q82:AB82"/>
    <mergeCell ref="AC82:AE82"/>
    <mergeCell ref="B78:E78"/>
    <mergeCell ref="F78:H78"/>
    <mergeCell ref="I78:N78"/>
    <mergeCell ref="O78:T78"/>
    <mergeCell ref="V78:AA78"/>
    <mergeCell ref="AB78:AE78"/>
    <mergeCell ref="B77:E77"/>
    <mergeCell ref="F77:H77"/>
    <mergeCell ref="I77:N77"/>
    <mergeCell ref="O77:T77"/>
    <mergeCell ref="V77:AA77"/>
    <mergeCell ref="AB77:AE77"/>
    <mergeCell ref="B76:E76"/>
    <mergeCell ref="F76:H76"/>
    <mergeCell ref="I76:N76"/>
    <mergeCell ref="O76:T76"/>
    <mergeCell ref="V76:AA76"/>
    <mergeCell ref="AB76:AE76"/>
    <mergeCell ref="B75:E75"/>
    <mergeCell ref="F75:H75"/>
    <mergeCell ref="I75:N75"/>
    <mergeCell ref="O75:T75"/>
    <mergeCell ref="V75:AA75"/>
    <mergeCell ref="AB75:AE75"/>
    <mergeCell ref="B74:E74"/>
    <mergeCell ref="F74:H74"/>
    <mergeCell ref="I74:N74"/>
    <mergeCell ref="O74:T74"/>
    <mergeCell ref="V74:AA74"/>
    <mergeCell ref="AB74:AE74"/>
    <mergeCell ref="B73:E73"/>
    <mergeCell ref="F73:H73"/>
    <mergeCell ref="I73:N73"/>
    <mergeCell ref="O73:T73"/>
    <mergeCell ref="V73:AA73"/>
    <mergeCell ref="AB73:AE73"/>
    <mergeCell ref="B72:E72"/>
    <mergeCell ref="F72:H72"/>
    <mergeCell ref="I72:N72"/>
    <mergeCell ref="O72:T72"/>
    <mergeCell ref="V72:AA72"/>
    <mergeCell ref="AB72:AE72"/>
    <mergeCell ref="B71:E71"/>
    <mergeCell ref="F71:H71"/>
    <mergeCell ref="I71:N71"/>
    <mergeCell ref="O71:T71"/>
    <mergeCell ref="V71:AA71"/>
    <mergeCell ref="AB71:AE71"/>
    <mergeCell ref="B70:E70"/>
    <mergeCell ref="F70:H70"/>
    <mergeCell ref="I70:N70"/>
    <mergeCell ref="O70:T70"/>
    <mergeCell ref="V70:AA70"/>
    <mergeCell ref="AB70:AE70"/>
    <mergeCell ref="B69:E69"/>
    <mergeCell ref="F69:H69"/>
    <mergeCell ref="I69:N69"/>
    <mergeCell ref="O69:T69"/>
    <mergeCell ref="V69:AA69"/>
    <mergeCell ref="AB69:AE69"/>
    <mergeCell ref="AK59:AK61"/>
    <mergeCell ref="E63:K63"/>
    <mergeCell ref="S63:Y63"/>
    <mergeCell ref="AH63:AK63"/>
    <mergeCell ref="B68:E68"/>
    <mergeCell ref="F68:H68"/>
    <mergeCell ref="I68:N68"/>
    <mergeCell ref="O68:T68"/>
    <mergeCell ref="V68:AA68"/>
    <mergeCell ref="AB68:AE68"/>
    <mergeCell ref="A59:A61"/>
    <mergeCell ref="B59:B61"/>
    <mergeCell ref="AG59:AG61"/>
    <mergeCell ref="AH59:AH61"/>
    <mergeCell ref="AI59:AI61"/>
    <mergeCell ref="AJ59:AJ61"/>
    <mergeCell ref="AK53:AK55"/>
    <mergeCell ref="A56:A58"/>
    <mergeCell ref="B56:B58"/>
    <mergeCell ref="AG56:AG58"/>
    <mergeCell ref="AH56:AH58"/>
    <mergeCell ref="AI56:AI58"/>
    <mergeCell ref="AJ56:AJ58"/>
    <mergeCell ref="AK56:AK58"/>
    <mergeCell ref="A53:A55"/>
    <mergeCell ref="B53:B55"/>
    <mergeCell ref="AG53:AG55"/>
    <mergeCell ref="AH53:AH55"/>
    <mergeCell ref="AI53:AI55"/>
    <mergeCell ref="AJ53:AJ55"/>
    <mergeCell ref="AK47:AK49"/>
    <mergeCell ref="A50:A52"/>
    <mergeCell ref="B50:B52"/>
    <mergeCell ref="AG50:AG52"/>
    <mergeCell ref="AH50:AH52"/>
    <mergeCell ref="AI50:AI52"/>
    <mergeCell ref="AJ50:AJ52"/>
    <mergeCell ref="AK50:AK52"/>
    <mergeCell ref="A47:A49"/>
    <mergeCell ref="B47:B49"/>
    <mergeCell ref="AG47:AG49"/>
    <mergeCell ref="AH47:AH49"/>
    <mergeCell ref="AI47:AI49"/>
    <mergeCell ref="AJ47:AJ49"/>
    <mergeCell ref="AK41:AK43"/>
    <mergeCell ref="A44:A46"/>
    <mergeCell ref="B44:B46"/>
    <mergeCell ref="AG44:AG46"/>
    <mergeCell ref="AH44:AH46"/>
    <mergeCell ref="AI44:AI46"/>
    <mergeCell ref="AJ44:AJ46"/>
    <mergeCell ref="AK44:AK46"/>
    <mergeCell ref="A41:A43"/>
    <mergeCell ref="B41:B43"/>
    <mergeCell ref="AG41:AG43"/>
    <mergeCell ref="AH41:AH43"/>
    <mergeCell ref="AI41:AI43"/>
    <mergeCell ref="AJ41:AJ43"/>
    <mergeCell ref="AK35:AK37"/>
    <mergeCell ref="A38:A40"/>
    <mergeCell ref="B38:B40"/>
    <mergeCell ref="AG38:AG40"/>
    <mergeCell ref="AH38:AH40"/>
    <mergeCell ref="AI38:AI40"/>
    <mergeCell ref="AJ38:AJ40"/>
    <mergeCell ref="AK38:AK40"/>
    <mergeCell ref="A35:A37"/>
    <mergeCell ref="B35:B37"/>
    <mergeCell ref="AG35:AG37"/>
    <mergeCell ref="AH35:AH37"/>
    <mergeCell ref="AI35:AI37"/>
    <mergeCell ref="AJ35:AJ37"/>
    <mergeCell ref="AK29:AK31"/>
    <mergeCell ref="A32:A34"/>
    <mergeCell ref="B32:B34"/>
    <mergeCell ref="AG32:AG34"/>
    <mergeCell ref="AH32:AH34"/>
    <mergeCell ref="AI32:AI34"/>
    <mergeCell ref="AJ32:AJ34"/>
    <mergeCell ref="AK32:AK34"/>
    <mergeCell ref="A29:A31"/>
    <mergeCell ref="B29:B31"/>
    <mergeCell ref="AG29:AG31"/>
    <mergeCell ref="AH29:AH31"/>
    <mergeCell ref="AI29:AI31"/>
    <mergeCell ref="AJ29:AJ31"/>
    <mergeCell ref="AK23:AK25"/>
    <mergeCell ref="A26:A28"/>
    <mergeCell ref="B26:B28"/>
    <mergeCell ref="AG26:AG28"/>
    <mergeCell ref="AH26:AH28"/>
    <mergeCell ref="AI26:AI28"/>
    <mergeCell ref="AJ26:AJ28"/>
    <mergeCell ref="AK26:AK28"/>
    <mergeCell ref="A23:A25"/>
    <mergeCell ref="B23:B25"/>
    <mergeCell ref="AG23:AG25"/>
    <mergeCell ref="AH23:AH25"/>
    <mergeCell ref="AI23:AI25"/>
    <mergeCell ref="AJ23:AJ25"/>
    <mergeCell ref="AK17:AK19"/>
    <mergeCell ref="A20:A22"/>
    <mergeCell ref="B20:B22"/>
    <mergeCell ref="AG20:AG22"/>
    <mergeCell ref="AH20:AH22"/>
    <mergeCell ref="AI20:AI22"/>
    <mergeCell ref="AJ20:AJ22"/>
    <mergeCell ref="AK20:AK22"/>
    <mergeCell ref="A17:A19"/>
    <mergeCell ref="B17:B19"/>
    <mergeCell ref="AG17:AG19"/>
    <mergeCell ref="AH17:AH19"/>
    <mergeCell ref="AI17:AI19"/>
    <mergeCell ref="AJ17:AJ19"/>
    <mergeCell ref="AK11:AK13"/>
    <mergeCell ref="A14:A16"/>
    <mergeCell ref="B14:B16"/>
    <mergeCell ref="AG14:AG16"/>
    <mergeCell ref="AH14:AH16"/>
    <mergeCell ref="AI14:AI16"/>
    <mergeCell ref="AJ14:AJ16"/>
    <mergeCell ref="AK14:AK16"/>
    <mergeCell ref="A11:A13"/>
    <mergeCell ref="B11:B13"/>
    <mergeCell ref="AG11:AG13"/>
    <mergeCell ref="AH11:AH13"/>
    <mergeCell ref="AI11:AI13"/>
    <mergeCell ref="AJ11:AJ13"/>
    <mergeCell ref="AJ5:AJ6"/>
    <mergeCell ref="AK5:AK6"/>
    <mergeCell ref="A8:A10"/>
    <mergeCell ref="B8:B10"/>
    <mergeCell ref="AG8:AG10"/>
    <mergeCell ref="AH8:AH10"/>
    <mergeCell ref="AI8:AI10"/>
    <mergeCell ref="AJ8:AJ10"/>
    <mergeCell ref="AK8:AK10"/>
    <mergeCell ref="A5:A6"/>
    <mergeCell ref="B5:B6"/>
    <mergeCell ref="C5:AF5"/>
    <mergeCell ref="AG5:AG6"/>
    <mergeCell ref="AH5:AH6"/>
    <mergeCell ref="AI5:AI6"/>
  </mergeCells>
  <conditionalFormatting sqref="AI192:AI213 AI102:AI123 AI147:AI168 AI8:AI9 AI11:AI12 AI14:AI15 AI17:AI18 AI20:AI21 AI23:AI24 AI32:AI33 AI35:AI36 AI38:AI39 AI41:AI42 AI44:AI45 AI47:AI48 AI50:AI51 AI53:AI54 AI56:AI57 AI59:AI60 AI29:AI30 AI26:AI27">
    <cfRule type="cellIs" dxfId="3" priority="1" stopIfTrue="1" operator="equal">
      <formula>"x"</formula>
    </cfRule>
  </conditionalFormatting>
  <conditionalFormatting sqref="AJ192:AJ213 AJ102:AJ123 AJ147:AJ168 AJ8:AJ9 AJ11:AJ12 AJ14:AJ15 AJ17:AJ18 AJ20:AJ21 AJ23:AJ24 AJ32:AJ33 AJ35:AJ36 AJ38:AJ39 AJ41:AJ42 AJ44:AJ45 AJ47:AJ48 AJ50:AJ51 AJ53:AJ54 AJ56:AJ57 AJ59:AJ60 AJ29:AJ30 AJ26:AJ27">
    <cfRule type="cellIs" dxfId="2" priority="2" stopIfTrue="1" operator="equal">
      <formula>"x"</formula>
    </cfRule>
  </conditionalFormatting>
  <printOptions horizontalCentered="1" verticalCentered="1"/>
  <pageMargins left="0.31496062992125984" right="0.31496062992125984" top="0.31496062992125984" bottom="0.31496062992125984" header="3.4251968503937009" footer="0.11811023622047245"/>
  <pageSetup paperSize="9" scale="42" orientation="landscape" horizontalDpi="360" verticalDpi="360" r:id="rId1"/>
  <headerFooter>
    <oddHeader>&amp;C&amp;14&amp;G</oddHeader>
    <oddFooter>&amp;CProgram za izračun rezultata i provedbu natjecanja u disciplini “lov šarana”&amp;R&amp;"-,Bold"&amp;20&amp;D  &amp;T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C2C8-2184-4987-8C39-95162C20B7FE}">
  <sheetPr codeName="Sheet7">
    <tabColor rgb="FFFF0000"/>
  </sheetPr>
  <dimension ref="A1:AU4187"/>
  <sheetViews>
    <sheetView showGridLines="0" showRowColHeaders="0" zoomScale="71" zoomScaleNormal="71" workbookViewId="0">
      <selection activeCell="Q35" sqref="Q35"/>
    </sheetView>
  </sheetViews>
  <sheetFormatPr defaultRowHeight="12.75" x14ac:dyDescent="0.2"/>
  <cols>
    <col min="1" max="1" width="8.140625" style="59" customWidth="1"/>
    <col min="2" max="2" width="18.5703125" style="70" customWidth="1"/>
    <col min="3" max="32" width="6.7109375" style="59" customWidth="1"/>
    <col min="33" max="34" width="12.28515625" style="59" customWidth="1"/>
    <col min="35" max="36" width="10.28515625" style="59" customWidth="1"/>
    <col min="37" max="37" width="13.7109375" style="59" customWidth="1"/>
    <col min="38" max="39" width="13.7109375" style="59" hidden="1" customWidth="1"/>
    <col min="40" max="40" width="9.140625" style="59" hidden="1" customWidth="1"/>
    <col min="41" max="41" width="10.7109375" style="64" hidden="1" customWidth="1"/>
    <col min="42" max="42" width="15.85546875" style="59" hidden="1" customWidth="1"/>
    <col min="43" max="43" width="14.7109375" style="65" hidden="1" customWidth="1"/>
    <col min="44" max="45" width="10.7109375" style="59" hidden="1" customWidth="1"/>
    <col min="46" max="46" width="17.42578125" style="66" hidden="1" customWidth="1"/>
    <col min="47" max="47" width="9.140625" style="59" hidden="1" customWidth="1"/>
    <col min="48" max="16384" width="9.140625" style="59"/>
  </cols>
  <sheetData>
    <row r="1" spans="1:47" ht="34.5" x14ac:dyDescent="0.45">
      <c r="B1" s="60"/>
      <c r="C1" s="61"/>
      <c r="E1" s="61"/>
      <c r="F1" s="61"/>
      <c r="G1" s="61"/>
      <c r="I1" s="61"/>
      <c r="J1" s="61"/>
      <c r="K1" s="61"/>
      <c r="M1" s="61"/>
      <c r="O1" s="61"/>
      <c r="P1" s="61"/>
      <c r="Q1" s="61"/>
      <c r="R1" s="61"/>
      <c r="S1" s="62" t="str">
        <f>IF(ISTEXT('[3]Organizacija natjecanja'!F2)=TRUE,'[3]Organizacija natjecanja'!F2,"")</f>
        <v>3.KOLO KUP SSRDMŽ LOV ŠARANA 2025</v>
      </c>
      <c r="T1" s="61"/>
      <c r="U1" s="61"/>
      <c r="V1" s="61"/>
      <c r="W1" s="61"/>
      <c r="X1" s="61"/>
      <c r="Y1" s="61"/>
      <c r="AB1" s="61"/>
      <c r="AC1" s="61"/>
      <c r="AD1" s="61"/>
      <c r="AE1" s="61"/>
      <c r="AF1" s="61"/>
      <c r="AG1" s="61"/>
      <c r="AJ1" s="63" t="s">
        <v>21</v>
      </c>
    </row>
    <row r="2" spans="1:47" ht="27.75" x14ac:dyDescent="0.4">
      <c r="B2" s="60"/>
      <c r="AG2" s="67" t="str">
        <f>IF(ISTEXT('[3]Organizacija natjecanja'!F5)=TRUE,'[3]Organizacija natjecanja'!F5,"")</f>
        <v>Cirkovljan 16-18.5</v>
      </c>
    </row>
    <row r="3" spans="1:47" ht="30" x14ac:dyDescent="0.4">
      <c r="B3" s="60"/>
      <c r="S3" s="68" t="s">
        <v>22</v>
      </c>
      <c r="Z3" s="69"/>
    </row>
    <row r="4" spans="1:47" ht="13.5" thickBot="1" x14ac:dyDescent="0.25"/>
    <row r="5" spans="1:47" ht="28.15" customHeight="1" thickTop="1" thickBot="1" x14ac:dyDescent="0.3">
      <c r="A5" s="71" t="s">
        <v>23</v>
      </c>
      <c r="B5" s="72" t="s">
        <v>24</v>
      </c>
      <c r="C5" s="73" t="s">
        <v>25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26</v>
      </c>
      <c r="AH5" s="76" t="s">
        <v>27</v>
      </c>
      <c r="AI5" s="77" t="s">
        <v>28</v>
      </c>
      <c r="AJ5" s="78" t="s">
        <v>29</v>
      </c>
      <c r="AK5" s="79" t="s">
        <v>12</v>
      </c>
      <c r="AL5" s="80"/>
      <c r="AM5" s="80"/>
      <c r="AO5" s="64" t="s">
        <v>30</v>
      </c>
      <c r="AQ5" s="65" t="s">
        <v>31</v>
      </c>
      <c r="AR5" s="81">
        <v>0.1</v>
      </c>
      <c r="AS5" s="81" t="s">
        <v>32</v>
      </c>
      <c r="AT5" s="82" t="s">
        <v>33</v>
      </c>
      <c r="AU5" s="59" t="s">
        <v>34</v>
      </c>
    </row>
    <row r="6" spans="1:47" ht="45" customHeight="1" thickTop="1" thickBot="1" x14ac:dyDescent="0.25">
      <c r="A6" s="83"/>
      <c r="B6" s="84"/>
      <c r="C6" s="85">
        <v>1</v>
      </c>
      <c r="D6" s="85">
        <v>2</v>
      </c>
      <c r="E6" s="85">
        <v>3</v>
      </c>
      <c r="F6" s="86">
        <v>4</v>
      </c>
      <c r="G6" s="85">
        <v>5</v>
      </c>
      <c r="H6" s="85">
        <v>6</v>
      </c>
      <c r="I6" s="85">
        <v>7</v>
      </c>
      <c r="J6" s="86">
        <v>8</v>
      </c>
      <c r="K6" s="85">
        <v>9</v>
      </c>
      <c r="L6" s="87">
        <v>10</v>
      </c>
      <c r="M6" s="85">
        <v>11</v>
      </c>
      <c r="N6" s="85">
        <v>12</v>
      </c>
      <c r="O6" s="85">
        <v>13</v>
      </c>
      <c r="P6" s="85">
        <v>14</v>
      </c>
      <c r="Q6" s="85">
        <v>15</v>
      </c>
      <c r="R6" s="87">
        <v>16</v>
      </c>
      <c r="S6" s="85">
        <v>17</v>
      </c>
      <c r="T6" s="85">
        <v>18</v>
      </c>
      <c r="U6" s="86">
        <v>19</v>
      </c>
      <c r="V6" s="85">
        <v>20</v>
      </c>
      <c r="W6" s="85">
        <v>21</v>
      </c>
      <c r="X6" s="85">
        <v>22</v>
      </c>
      <c r="Y6" s="85">
        <v>23</v>
      </c>
      <c r="Z6" s="86">
        <v>24</v>
      </c>
      <c r="AA6" s="85">
        <v>25</v>
      </c>
      <c r="AB6" s="85">
        <v>26</v>
      </c>
      <c r="AC6" s="85">
        <v>27</v>
      </c>
      <c r="AD6" s="85">
        <v>28</v>
      </c>
      <c r="AE6" s="85">
        <v>29</v>
      </c>
      <c r="AF6" s="86">
        <v>30</v>
      </c>
      <c r="AG6" s="88"/>
      <c r="AH6" s="89"/>
      <c r="AI6" s="90"/>
      <c r="AJ6" s="91"/>
      <c r="AK6" s="92"/>
      <c r="AL6" s="80" t="s">
        <v>35</v>
      </c>
      <c r="AM6" s="80" t="s">
        <v>36</v>
      </c>
      <c r="AN6" s="80" t="s">
        <v>37</v>
      </c>
      <c r="AO6" s="64">
        <f>IF(COUNT(AO8:AO61)&gt;0,MAX(AO8:AO61),"")</f>
        <v>14.925000000000001</v>
      </c>
    </row>
    <row r="7" spans="1:47" ht="4.5" hidden="1" customHeight="1" thickTop="1" thickBot="1" x14ac:dyDescent="0.25">
      <c r="A7" s="93"/>
      <c r="B7" s="94"/>
      <c r="C7" s="95"/>
      <c r="D7" s="96"/>
      <c r="E7" s="97"/>
      <c r="F7" s="98"/>
      <c r="G7" s="96"/>
      <c r="H7" s="97"/>
      <c r="I7" s="97"/>
      <c r="J7" s="98"/>
      <c r="K7" s="96"/>
      <c r="L7" s="97"/>
      <c r="M7" s="98"/>
      <c r="N7" s="95"/>
      <c r="O7" s="95"/>
      <c r="P7" s="95"/>
      <c r="Q7" s="96"/>
      <c r="R7" s="97"/>
      <c r="S7" s="98"/>
      <c r="T7" s="96"/>
      <c r="U7" s="98"/>
      <c r="V7" s="95"/>
      <c r="W7" s="96"/>
      <c r="X7" s="97"/>
      <c r="Y7" s="97"/>
      <c r="Z7" s="98"/>
      <c r="AA7" s="96"/>
      <c r="AB7" s="97"/>
      <c r="AC7" s="97"/>
      <c r="AD7" s="97"/>
      <c r="AE7" s="97"/>
      <c r="AF7" s="99"/>
      <c r="AG7" s="100"/>
      <c r="AH7" s="101"/>
      <c r="AI7" s="102"/>
      <c r="AJ7" s="103"/>
      <c r="AK7" s="104"/>
      <c r="AL7" s="105"/>
      <c r="AM7" s="105"/>
    </row>
    <row r="8" spans="1:47" ht="18" customHeight="1" thickTop="1" x14ac:dyDescent="0.2">
      <c r="A8" s="106">
        <f>IF(ISNUMBER('[3]Prijava i izvlačenje brojeva'!A2)=TRUE,'[3]Prijava i izvlačenje brojeva'!A2,"")</f>
        <v>1</v>
      </c>
      <c r="B8" s="107" t="str">
        <f>IF(ISTEXT('[3]Prijava i izvlačenje brojeva'!C2)=TRUE,'[3]Prijava i izvlačenje brojeva'!C2,"")</f>
        <v>Smuđ Goričan</v>
      </c>
      <c r="C8" s="108">
        <v>14.925000000000001</v>
      </c>
      <c r="D8" s="109">
        <v>3.125</v>
      </c>
      <c r="E8" s="109">
        <v>2.15</v>
      </c>
      <c r="F8" s="109">
        <v>2.125</v>
      </c>
      <c r="G8" s="109">
        <v>1.925</v>
      </c>
      <c r="H8" s="109">
        <v>10.275</v>
      </c>
      <c r="I8" s="109">
        <v>1.7749999999999999</v>
      </c>
      <c r="J8" s="109">
        <v>2.5499999999999998</v>
      </c>
      <c r="K8" s="109">
        <v>2.8</v>
      </c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10"/>
      <c r="AG8" s="111">
        <f>IF(ISBLANK(AJ8)=FALSE,"",IF(AND(COUNT(C8:AF10)&gt;0,ISBLANK(AI8)=TRUE),AQ8,IF(AND(COUNT(C8:AF10)&gt;0,ISBLANK(AI8)=FALSE),AQ8-AR8,"")))</f>
        <v>41.649999999999991</v>
      </c>
      <c r="AH8" s="112">
        <f>IF(ISBLANK(AJ8)=FALSE,"",IF(COUNT(C8:AF10)&gt;0,MAX(C8:AF10),""))</f>
        <v>14.925000000000001</v>
      </c>
      <c r="AI8" s="113"/>
      <c r="AJ8" s="114"/>
      <c r="AK8" s="115">
        <f>IF(ISTEXT('[3]Prijava i izvlačenje brojeva'!C2)=FALSE,"",IF(AND(ISNUMBER(A8)=FALSE,ISTEXT(B8)=TRUE),'[3]Prijava i izvlačenje brojeva'!$H$1+1,IF(AND(COUNT(C8:AF10)&gt;0,ISBLANK(AJ8)=TRUE),AU8,"")))</f>
        <v>1</v>
      </c>
      <c r="AL8" s="116">
        <f xml:space="preserve"> IF(ISNUMBER(AK8)=TRUE,AK8,"")</f>
        <v>1</v>
      </c>
      <c r="AM8" s="116" t="str">
        <f>IF(ISTEXT(B8)=TRUE,B8,"")</f>
        <v>Smuđ Goričan</v>
      </c>
      <c r="AN8" s="59">
        <f>IF(ISNUMBER(AG8)=TRUE,AG8,"")</f>
        <v>41.649999999999991</v>
      </c>
      <c r="AO8" s="64">
        <f>IF(ISNUMBER(AH8)=TRUE,AH8,"")</f>
        <v>14.925000000000001</v>
      </c>
      <c r="AP8" s="59" t="str">
        <f>IF(ISTEXT(B8)=TRUE,B8,"")</f>
        <v>Smuđ Goričan</v>
      </c>
      <c r="AQ8" s="117">
        <f>IF(COUNT(C8:AF10)&gt;0,SUM(C8:AF10),"")</f>
        <v>41.649999999999991</v>
      </c>
      <c r="AR8" s="65">
        <f>IF(ISNUMBER(AQ8)=TRUE,AQ8/10,"")</f>
        <v>4.1649999999999991</v>
      </c>
      <c r="AS8" s="65">
        <f>IF(AND(ISBLANK(AJ8)=TRUE,ISNUMBER(AG8)=TRUE),AG8,"")</f>
        <v>41.649999999999991</v>
      </c>
      <c r="AT8" s="66">
        <f>IF(ISNUMBER(AS8)=TRUE,AS8+AO8/10000000,"")</f>
        <v>41.650001492499989</v>
      </c>
      <c r="AU8" s="59">
        <f>IF(ISNUMBER(AT8)=TRUE,((COUNT(AT$8:AT$61)+1-RANK(AT8,$AT$8:$AT$61,0)-RANK(AT8,$AT$8:$AT$61,1))/2)+RANK(AT8,$AT$8:$AT$61,0),"")</f>
        <v>1</v>
      </c>
    </row>
    <row r="9" spans="1:47" ht="18" customHeight="1" x14ac:dyDescent="0.2">
      <c r="A9" s="118"/>
      <c r="B9" s="119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2"/>
      <c r="AG9" s="123"/>
      <c r="AH9" s="124"/>
      <c r="AI9" s="125"/>
      <c r="AJ9" s="126"/>
      <c r="AK9" s="127"/>
      <c r="AL9" s="116"/>
      <c r="AM9" s="116"/>
      <c r="AQ9" s="117"/>
      <c r="AR9" s="65"/>
      <c r="AS9" s="65"/>
    </row>
    <row r="10" spans="1:47" ht="18" customHeight="1" thickBot="1" x14ac:dyDescent="0.25">
      <c r="A10" s="128"/>
      <c r="B10" s="129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2"/>
      <c r="AG10" s="133"/>
      <c r="AH10" s="134"/>
      <c r="AI10" s="135"/>
      <c r="AJ10" s="136"/>
      <c r="AK10" s="137"/>
      <c r="AL10" s="116" t="str">
        <f t="shared" ref="AL10:AL61" si="0" xml:space="preserve"> IF(ISNUMBER(AK10)=TRUE,AK10,"")</f>
        <v/>
      </c>
      <c r="AM10" s="116" t="str">
        <f t="shared" ref="AM10:AM61" si="1">IF(ISTEXT(B10)=TRUE,B10,"")</f>
        <v/>
      </c>
      <c r="AN10" s="59" t="str">
        <f t="shared" ref="AN10:AN61" si="2">IF(ISNUMBER(AG10)=TRUE,AG10,"")</f>
        <v/>
      </c>
      <c r="AQ10" s="117"/>
      <c r="AR10" s="65"/>
      <c r="AS10" s="65"/>
    </row>
    <row r="11" spans="1:47" ht="18" customHeight="1" thickTop="1" x14ac:dyDescent="0.2">
      <c r="A11" s="138">
        <f>IF(ISNUMBER('[3]Prijava i izvlačenje brojeva'!A3)=TRUE,'[3]Prijava i izvlačenje brojeva'!A3,"")</f>
        <v>2</v>
      </c>
      <c r="B11" s="139" t="str">
        <f>IF(ISTEXT('[3]Prijava i izvlačenje brojeva'!C3)=TRUE,'[3]Prijava i izvlačenje brojeva'!C3,"")</f>
        <v>Amur Nedelišće</v>
      </c>
      <c r="C11" s="140">
        <v>2.4500000000000002</v>
      </c>
      <c r="D11" s="141">
        <v>3.1749999999999998</v>
      </c>
      <c r="E11" s="141">
        <v>2.5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2"/>
      <c r="AG11" s="143">
        <f>IF(ISBLANK(AJ11)=FALSE,"",IF(AND(COUNT(C11:AF13)&gt;0,ISBLANK(AI11)=TRUE),AQ11,IF(AND(COUNT(C11:AF13)&gt;0,ISBLANK(AI11)=FALSE),AQ11-AR11,"")))</f>
        <v>8.125</v>
      </c>
      <c r="AH11" s="144">
        <f>IF(ISBLANK(AJ11)=FALSE,"",IF(COUNT(C11:AF13)&gt;0,MAX(C11:AF13),""))</f>
        <v>3.1749999999999998</v>
      </c>
      <c r="AI11" s="145"/>
      <c r="AJ11" s="146"/>
      <c r="AK11" s="147">
        <f>IF(ISTEXT('[3]Prijava i izvlačenje brojeva'!C3)=FALSE,"",IF(AND(ISNUMBER(A11)=FALSE,ISTEXT(B11)=TRUE),'[3]Prijava i izvlačenje brojeva'!$H$1+1,IF(AND(COUNT(C11:AF13)&gt;0,ISBLANK(AJ11)=TRUE),AU11,"")))</f>
        <v>2</v>
      </c>
      <c r="AL11" s="116">
        <f t="shared" si="0"/>
        <v>2</v>
      </c>
      <c r="AM11" s="116" t="str">
        <f t="shared" si="1"/>
        <v>Amur Nedelišće</v>
      </c>
      <c r="AN11" s="59">
        <f t="shared" si="2"/>
        <v>8.125</v>
      </c>
      <c r="AO11" s="64">
        <f>IF(ISNUMBER(AH11)=TRUE,AH11,"")</f>
        <v>3.1749999999999998</v>
      </c>
      <c r="AP11" s="59" t="str">
        <f>IF(ISTEXT(B11)=TRUE,B11,"")</f>
        <v>Amur Nedelišće</v>
      </c>
      <c r="AQ11" s="117">
        <f>IF(COUNT(C11:AF13)&gt;0,SUM(C11:AF13),"")</f>
        <v>8.125</v>
      </c>
      <c r="AR11" s="65">
        <f>IF(ISNUMBER(AQ11)=TRUE,AQ11/10,"")</f>
        <v>0.8125</v>
      </c>
      <c r="AS11" s="65">
        <f>IF(AND(ISBLANK(AJ11)=TRUE,ISNUMBER(AG11)=TRUE),AG11,"")</f>
        <v>8.125</v>
      </c>
      <c r="AT11" s="66">
        <f>IF(ISNUMBER(AS11)=TRUE,AS11+AO11/10000000,"")</f>
        <v>8.1250003174999996</v>
      </c>
      <c r="AU11" s="59">
        <f>IF(ISNUMBER(AT11)=TRUE,((COUNT(AT$8:AT$61)+1-RANK(AT11,$AT$8:$AT$61,0)-RANK(AT11,$AT$8:$AT$61,1))/2)+RANK(AT11,$AT$8:$AT$61,0),"")</f>
        <v>2</v>
      </c>
    </row>
    <row r="12" spans="1:47" ht="18" customHeight="1" x14ac:dyDescent="0.2">
      <c r="A12" s="148"/>
      <c r="B12" s="149"/>
      <c r="C12" s="150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G12" s="153"/>
      <c r="AH12" s="154"/>
      <c r="AI12" s="155"/>
      <c r="AJ12" s="156"/>
      <c r="AK12" s="157"/>
      <c r="AL12" s="116"/>
      <c r="AM12" s="116"/>
      <c r="AQ12" s="117"/>
      <c r="AR12" s="65"/>
      <c r="AS12" s="65"/>
    </row>
    <row r="13" spans="1:47" ht="18" customHeight="1" thickBot="1" x14ac:dyDescent="0.25">
      <c r="A13" s="158"/>
      <c r="B13" s="159"/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2"/>
      <c r="AG13" s="163"/>
      <c r="AH13" s="164"/>
      <c r="AI13" s="165"/>
      <c r="AJ13" s="166"/>
      <c r="AK13" s="167"/>
      <c r="AL13" s="116" t="str">
        <f t="shared" si="0"/>
        <v/>
      </c>
      <c r="AM13" s="116" t="str">
        <f t="shared" si="1"/>
        <v/>
      </c>
      <c r="AN13" s="59" t="str">
        <f t="shared" si="2"/>
        <v/>
      </c>
      <c r="AQ13" s="117"/>
      <c r="AR13" s="65"/>
      <c r="AS13" s="65"/>
    </row>
    <row r="14" spans="1:47" ht="18" customHeight="1" thickTop="1" x14ac:dyDescent="0.2">
      <c r="A14" s="106">
        <f>IF(ISNUMBER('[3]Prijava i izvlačenje brojeva'!A4)=TRUE,'[3]Prijava i izvlačenje brojeva'!A4,"")</f>
        <v>3</v>
      </c>
      <c r="B14" s="107" t="str">
        <f>IF(ISTEXT('[3]Prijava i izvlačenje brojeva'!C4)=TRUE,'[3]Prijava i izvlačenje brojeva'!C4,"")</f>
        <v>Bjelka Domašinec</v>
      </c>
      <c r="C14" s="168">
        <v>0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70"/>
      <c r="AG14" s="111">
        <f>IF(ISBLANK(AJ14)=FALSE,"",IF(AND(COUNT(C14:AF16)&gt;0,ISBLANK(AI14)=TRUE),AQ14,IF(AND(COUNT(C14:AF16)&gt;0,ISBLANK(AI14)=FALSE),AQ14-AR14,"")))</f>
        <v>0</v>
      </c>
      <c r="AH14" s="112">
        <f>IF(ISBLANK(AJ14)=FALSE,"",IF(COUNT(C14:AF16)&gt;0,MAX(C14:AF16),""))</f>
        <v>0</v>
      </c>
      <c r="AI14" s="171"/>
      <c r="AJ14" s="172"/>
      <c r="AK14" s="173">
        <f>IF(ISTEXT('[3]Prijava i izvlačenje brojeva'!C4)=FALSE,"",IF(AND(ISNUMBER(A14)=FALSE,ISTEXT(B14)=TRUE),'[3]Prijava i izvlačenje brojeva'!$H$1+1,IF(AND(COUNT(C14:AF16)&gt;0,ISBLANK(AJ14)=TRUE),AU14,"")))</f>
        <v>5</v>
      </c>
      <c r="AL14" s="116">
        <f t="shared" si="0"/>
        <v>5</v>
      </c>
      <c r="AM14" s="116" t="str">
        <f t="shared" si="1"/>
        <v>Bjelka Domašinec</v>
      </c>
      <c r="AN14" s="59">
        <f t="shared" si="2"/>
        <v>0</v>
      </c>
      <c r="AO14" s="64">
        <f>IF(ISNUMBER(AH14)=TRUE,AH14,"")</f>
        <v>0</v>
      </c>
      <c r="AP14" s="59" t="str">
        <f>IF(ISTEXT(B14)=TRUE,B14,"")</f>
        <v>Bjelka Domašinec</v>
      </c>
      <c r="AQ14" s="117">
        <f>IF(COUNT(C14:AF16)&gt;0,SUM(C14:AF16),"")</f>
        <v>0</v>
      </c>
      <c r="AR14" s="65">
        <f>IF(ISNUMBER(AQ14)=TRUE,AQ14/10,"")</f>
        <v>0</v>
      </c>
      <c r="AS14" s="65">
        <f>IF(AND(ISBLANK(AJ14)=TRUE,ISNUMBER(AG14)=TRUE),AG14,"")</f>
        <v>0</v>
      </c>
      <c r="AT14" s="66">
        <f>IF(ISNUMBER(AS14)=TRUE,AS14+AO14/10000000,"")</f>
        <v>0</v>
      </c>
      <c r="AU14" s="59">
        <f>IF(ISNUMBER(AT14)=TRUE,((COUNT(AT$8:AT$61)+1-RANK(AT14,$AT$8:$AT$61,0)-RANK(AT14,$AT$8:$AT$61,1))/2)+RANK(AT14,$AT$8:$AT$61,0),"")</f>
        <v>5</v>
      </c>
    </row>
    <row r="15" spans="1:47" ht="18" customHeight="1" x14ac:dyDescent="0.2">
      <c r="A15" s="118"/>
      <c r="B15" s="119"/>
      <c r="C15" s="174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6"/>
      <c r="AG15" s="123"/>
      <c r="AH15" s="124"/>
      <c r="AI15" s="125"/>
      <c r="AJ15" s="126"/>
      <c r="AK15" s="127"/>
      <c r="AL15" s="116"/>
      <c r="AM15" s="116"/>
      <c r="AQ15" s="117"/>
      <c r="AR15" s="65"/>
      <c r="AS15" s="65"/>
    </row>
    <row r="16" spans="1:47" ht="18" customHeight="1" thickBot="1" x14ac:dyDescent="0.25">
      <c r="A16" s="128"/>
      <c r="B16" s="129"/>
      <c r="C16" s="130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2"/>
      <c r="AG16" s="133"/>
      <c r="AH16" s="134"/>
      <c r="AI16" s="135"/>
      <c r="AJ16" s="136"/>
      <c r="AK16" s="137"/>
      <c r="AL16" s="116" t="str">
        <f t="shared" si="0"/>
        <v/>
      </c>
      <c r="AM16" s="116" t="str">
        <f t="shared" si="1"/>
        <v/>
      </c>
      <c r="AN16" s="59" t="str">
        <f t="shared" si="2"/>
        <v/>
      </c>
      <c r="AQ16" s="117"/>
      <c r="AR16" s="65"/>
      <c r="AS16" s="65"/>
    </row>
    <row r="17" spans="1:47" ht="18" customHeight="1" thickTop="1" x14ac:dyDescent="0.2">
      <c r="A17" s="138">
        <f>IF(ISNUMBER('[3]Prijava i izvlačenje brojeva'!A5)=TRUE,'[3]Prijava i izvlačenje brojeva'!A5,"")</f>
        <v>4</v>
      </c>
      <c r="B17" s="139" t="str">
        <f>IF(ISTEXT('[3]Prijava i izvlačenje brojeva'!C5)=TRUE,'[3]Prijava i izvlačenje brojeva'!C5,"")</f>
        <v>Linjak 2 Ivanovec</v>
      </c>
      <c r="C17" s="177">
        <v>0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9"/>
      <c r="AG17" s="143">
        <f>IF(ISBLANK(AJ17)=FALSE,"",IF(AND(COUNT(C17:AF19)&gt;0,ISBLANK(AI17)=TRUE),AQ17,IF(AND(COUNT(C17:AF19)&gt;0,ISBLANK(AI17)=FALSE),AQ17-AR17,"")))</f>
        <v>0</v>
      </c>
      <c r="AH17" s="144">
        <f>IF(ISBLANK(AJ17)=FALSE,"",IF(COUNT(C17:AF19)&gt;0,MAX(C17:AF19),""))</f>
        <v>0</v>
      </c>
      <c r="AI17" s="145"/>
      <c r="AJ17" s="146"/>
      <c r="AK17" s="147">
        <f>IF(ISTEXT('[3]Prijava i izvlačenje brojeva'!C5)=FALSE,"",IF(AND(ISNUMBER(A17)=FALSE,ISTEXT(B17)=TRUE),'[3]Prijava i izvlačenje brojeva'!$H$1+1,IF(AND(COUNT(C17:AF19)&gt;0,ISBLANK(AJ17)=TRUE),AU17,"")))</f>
        <v>5</v>
      </c>
      <c r="AL17" s="116">
        <f t="shared" si="0"/>
        <v>5</v>
      </c>
      <c r="AM17" s="116" t="str">
        <f t="shared" si="1"/>
        <v>Linjak 2 Ivanovec</v>
      </c>
      <c r="AN17" s="59">
        <f t="shared" si="2"/>
        <v>0</v>
      </c>
      <c r="AO17" s="64">
        <f>IF(ISNUMBER(AH17)=TRUE,AH17,"")</f>
        <v>0</v>
      </c>
      <c r="AP17" s="59" t="str">
        <f>IF(ISTEXT(B17)=TRUE,B17,"")</f>
        <v>Linjak 2 Ivanovec</v>
      </c>
      <c r="AQ17" s="117">
        <f>IF(COUNT(C17:AF19)&gt;0,SUM(C17:AF19),"")</f>
        <v>0</v>
      </c>
      <c r="AR17" s="65">
        <f>IF(ISNUMBER(AQ17)=TRUE,AQ17/10,"")</f>
        <v>0</v>
      </c>
      <c r="AS17" s="65">
        <f>IF(AND(ISBLANK(AJ17)=TRUE,ISNUMBER(AG17)=TRUE),AG17,"")</f>
        <v>0</v>
      </c>
      <c r="AT17" s="66">
        <f>IF(ISNUMBER(AS17)=TRUE,AS17+AO17/10000000,"")</f>
        <v>0</v>
      </c>
      <c r="AU17" s="59">
        <f>IF(ISNUMBER(AT17)=TRUE,((COUNT(AT$8:AT$61)+1-RANK(AT17,$AT$8:$AT$61,0)-RANK(AT17,$AT$8:$AT$61,1))/2)+RANK(AT17,$AT$8:$AT$61,0),"")</f>
        <v>5</v>
      </c>
    </row>
    <row r="18" spans="1:47" ht="18" customHeight="1" x14ac:dyDescent="0.2">
      <c r="A18" s="148"/>
      <c r="B18" s="149"/>
      <c r="C18" s="150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2"/>
      <c r="AG18" s="153"/>
      <c r="AH18" s="154"/>
      <c r="AI18" s="155"/>
      <c r="AJ18" s="156"/>
      <c r="AK18" s="157"/>
      <c r="AL18" s="116"/>
      <c r="AM18" s="116"/>
      <c r="AQ18" s="117"/>
      <c r="AR18" s="65"/>
      <c r="AS18" s="65"/>
    </row>
    <row r="19" spans="1:47" ht="18" customHeight="1" thickBot="1" x14ac:dyDescent="0.25">
      <c r="A19" s="158"/>
      <c r="B19" s="159"/>
      <c r="C19" s="180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2"/>
      <c r="AG19" s="163"/>
      <c r="AH19" s="164"/>
      <c r="AI19" s="165"/>
      <c r="AJ19" s="166"/>
      <c r="AK19" s="167"/>
      <c r="AL19" s="116" t="str">
        <f t="shared" si="0"/>
        <v/>
      </c>
      <c r="AM19" s="116" t="str">
        <f t="shared" si="1"/>
        <v/>
      </c>
      <c r="AN19" s="59" t="str">
        <f t="shared" si="2"/>
        <v/>
      </c>
      <c r="AQ19" s="117"/>
      <c r="AR19" s="65"/>
      <c r="AS19" s="65"/>
    </row>
    <row r="20" spans="1:47" ht="18" customHeight="1" thickTop="1" x14ac:dyDescent="0.2">
      <c r="A20" s="106">
        <f>IF(ISNUMBER('[3]Prijava i izvlačenje brojeva'!A6)=TRUE,'[3]Prijava i izvlačenje brojeva'!A6,"")</f>
        <v>5</v>
      </c>
      <c r="B20" s="107" t="str">
        <f>IF(ISTEXT('[3]Prijava i izvlačenje brojeva'!C6)=TRUE,'[3]Prijava i izvlačenje brojeva'!C6,"")</f>
        <v xml:space="preserve">Linjak 1 Ivanovec </v>
      </c>
      <c r="C20" s="168">
        <v>2.4750000000000001</v>
      </c>
      <c r="D20" s="169">
        <v>2.4750000000000001</v>
      </c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70"/>
      <c r="AG20" s="111">
        <f>IF(ISBLANK(AJ20)=FALSE,"",IF(AND(COUNT(C20:AF22)&gt;0,ISBLANK(AI20)=TRUE),AQ20,IF(AND(COUNT(C20:AF22)&gt;0,ISBLANK(AI20)=FALSE),AQ20-AR20,"")))</f>
        <v>4.95</v>
      </c>
      <c r="AH20" s="112">
        <f>IF(ISBLANK(AJ20)=FALSE,"",IF(COUNT(C20:AF22)&gt;0,MAX(C20:AF22),""))</f>
        <v>2.4750000000000001</v>
      </c>
      <c r="AI20" s="171"/>
      <c r="AJ20" s="172"/>
      <c r="AK20" s="173">
        <f>IF(ISTEXT('[3]Prijava i izvlačenje brojeva'!C6)=FALSE,"",IF(AND(ISNUMBER(A20)=FALSE,ISTEXT(B20)=TRUE),'[3]Prijava i izvlačenje brojeva'!$H$1+1,IF(AND(COUNT(C20:AF22)&gt;0,ISBLANK(AJ20)=TRUE),AU20,"")))</f>
        <v>3</v>
      </c>
      <c r="AL20" s="116">
        <f t="shared" si="0"/>
        <v>3</v>
      </c>
      <c r="AM20" s="116" t="str">
        <f t="shared" si="1"/>
        <v xml:space="preserve">Linjak 1 Ivanovec </v>
      </c>
      <c r="AN20" s="59">
        <f t="shared" si="2"/>
        <v>4.95</v>
      </c>
      <c r="AO20" s="64">
        <f>IF(ISNUMBER(AH20)=TRUE,AH20,"")</f>
        <v>2.4750000000000001</v>
      </c>
      <c r="AP20" s="59" t="str">
        <f>IF(ISTEXT(B20)=TRUE,B20,"")</f>
        <v xml:space="preserve">Linjak 1 Ivanovec </v>
      </c>
      <c r="AQ20" s="117">
        <f>IF(COUNT(C20:AF22)&gt;0,SUM(C20:AF22),"")</f>
        <v>4.95</v>
      </c>
      <c r="AR20" s="65">
        <f>IF(ISNUMBER(AQ20)=TRUE,AQ20/10,"")</f>
        <v>0.495</v>
      </c>
      <c r="AS20" s="65">
        <f>IF(AND(ISBLANK(AJ20)=TRUE,ISNUMBER(AG20)=TRUE),AG20,"")</f>
        <v>4.95</v>
      </c>
      <c r="AT20" s="66">
        <f>IF(ISNUMBER(AS20)=TRUE,AS20+AO20/10000000,"")</f>
        <v>4.9500002475000002</v>
      </c>
      <c r="AU20" s="59">
        <f>IF(ISNUMBER(AT20)=TRUE,((COUNT(AT$8:AT$61)+1-RANK(AT20,$AT$8:$AT$61,0)-RANK(AT20,$AT$8:$AT$61,1))/2)+RANK(AT20,$AT$8:$AT$61,0),"")</f>
        <v>3</v>
      </c>
    </row>
    <row r="21" spans="1:47" ht="18" customHeight="1" x14ac:dyDescent="0.2">
      <c r="A21" s="118"/>
      <c r="B21" s="119"/>
      <c r="C21" s="174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6"/>
      <c r="AG21" s="123"/>
      <c r="AH21" s="124"/>
      <c r="AI21" s="125"/>
      <c r="AJ21" s="126"/>
      <c r="AK21" s="127"/>
      <c r="AL21" s="116"/>
      <c r="AM21" s="116"/>
      <c r="AQ21" s="117"/>
      <c r="AR21" s="65"/>
      <c r="AS21" s="65"/>
    </row>
    <row r="22" spans="1:47" ht="18" customHeight="1" thickBot="1" x14ac:dyDescent="0.25">
      <c r="A22" s="128"/>
      <c r="B22" s="129"/>
      <c r="C22" s="130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2"/>
      <c r="AG22" s="133"/>
      <c r="AH22" s="134"/>
      <c r="AI22" s="135"/>
      <c r="AJ22" s="136"/>
      <c r="AK22" s="137"/>
      <c r="AL22" s="116" t="str">
        <f t="shared" si="0"/>
        <v/>
      </c>
      <c r="AM22" s="116" t="str">
        <f t="shared" si="1"/>
        <v/>
      </c>
      <c r="AN22" s="59" t="str">
        <f t="shared" si="2"/>
        <v/>
      </c>
      <c r="AQ22" s="117"/>
      <c r="AR22" s="65"/>
      <c r="AS22" s="65"/>
    </row>
    <row r="23" spans="1:47" ht="18" customHeight="1" thickTop="1" x14ac:dyDescent="0.2">
      <c r="A23" s="138">
        <f>IF(ISNUMBER('[3]Prijava i izvlačenje brojeva'!A7)=TRUE,'[3]Prijava i izvlačenje brojeva'!A7,"")</f>
        <v>6</v>
      </c>
      <c r="B23" s="139" t="str">
        <f>IF(ISTEXT('[3]Prijava i izvlačenje brojeva'!C7)=TRUE,'[3]Prijava i izvlačenje brojeva'!C7,"")</f>
        <v>Ostriž Cirkovljan</v>
      </c>
      <c r="C23" s="140">
        <v>0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2"/>
      <c r="AG23" s="143">
        <f>IF(ISBLANK(AJ23)=FALSE,"",IF(AND(COUNT(C23:AF25)&gt;0,ISBLANK(AI23)=TRUE),AQ23,IF(AND(COUNT(C23:AF25)&gt;0,ISBLANK(AI23)=FALSE),AQ23-AR23,"")))</f>
        <v>0</v>
      </c>
      <c r="AH23" s="144">
        <f>IF(ISBLANK(AJ23)=FALSE,"",IF(COUNT(C23:AF25)&gt;0,MAX(C23:AF25),""))</f>
        <v>0</v>
      </c>
      <c r="AI23" s="145"/>
      <c r="AJ23" s="146"/>
      <c r="AK23" s="147">
        <f>IF(ISTEXT('[3]Prijava i izvlačenje brojeva'!C7)=FALSE,"",IF(AND(ISNUMBER(A23)=FALSE,ISTEXT(B23)=TRUE),'[3]Prijava i izvlačenje brojeva'!$H$1+1,IF(AND(COUNT(C23:AF25)&gt;0,ISBLANK(AJ23)=TRUE),AU23,"")))</f>
        <v>5</v>
      </c>
      <c r="AL23" s="116">
        <f t="shared" si="0"/>
        <v>5</v>
      </c>
      <c r="AM23" s="116" t="str">
        <f t="shared" si="1"/>
        <v>Ostriž Cirkovljan</v>
      </c>
      <c r="AN23" s="59">
        <f t="shared" si="2"/>
        <v>0</v>
      </c>
      <c r="AO23" s="64">
        <f>IF(ISNUMBER(AH23)=TRUE,AH23,"")</f>
        <v>0</v>
      </c>
      <c r="AP23" s="59" t="str">
        <f>IF(ISTEXT(B23)=TRUE,B23,"")</f>
        <v>Ostriž Cirkovljan</v>
      </c>
      <c r="AQ23" s="117">
        <f>IF(COUNT(C23:AF25)&gt;0,SUM(C23:AF25),"")</f>
        <v>0</v>
      </c>
      <c r="AR23" s="65">
        <f>IF(ISNUMBER(AQ23)=TRUE,AQ23/10,"")</f>
        <v>0</v>
      </c>
      <c r="AS23" s="65">
        <f>IF(AND(ISBLANK(AJ23)=TRUE,ISNUMBER(AG23)=TRUE),AG23,"")</f>
        <v>0</v>
      </c>
      <c r="AT23" s="66">
        <f>IF(ISNUMBER(AS23)=TRUE,AS23+AO23/10000000,"")</f>
        <v>0</v>
      </c>
      <c r="AU23" s="59">
        <f>IF(ISNUMBER(AT23)=TRUE,((COUNT(AT$8:AT$61)+1-RANK(AT23,$AT$8:$AT$61,0)-RANK(AT23,$AT$8:$AT$61,1))/2)+RANK(AT23,$AT$8:$AT$61,0),"")</f>
        <v>5</v>
      </c>
    </row>
    <row r="24" spans="1:47" ht="18" customHeight="1" x14ac:dyDescent="0.2">
      <c r="A24" s="148"/>
      <c r="B24" s="149"/>
      <c r="C24" s="150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2"/>
      <c r="AG24" s="153"/>
      <c r="AH24" s="154"/>
      <c r="AI24" s="155"/>
      <c r="AJ24" s="156"/>
      <c r="AK24" s="157"/>
      <c r="AL24" s="116"/>
      <c r="AM24" s="116"/>
      <c r="AQ24" s="117"/>
      <c r="AR24" s="65"/>
      <c r="AS24" s="65"/>
    </row>
    <row r="25" spans="1:47" ht="18" customHeight="1" thickBot="1" x14ac:dyDescent="0.25">
      <c r="A25" s="158"/>
      <c r="B25" s="159"/>
      <c r="C25" s="160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2"/>
      <c r="AG25" s="163"/>
      <c r="AH25" s="164"/>
      <c r="AI25" s="165"/>
      <c r="AJ25" s="166"/>
      <c r="AK25" s="167"/>
      <c r="AL25" s="116" t="str">
        <f t="shared" si="0"/>
        <v/>
      </c>
      <c r="AM25" s="116" t="str">
        <f t="shared" si="1"/>
        <v/>
      </c>
      <c r="AN25" s="59" t="str">
        <f t="shared" si="2"/>
        <v/>
      </c>
      <c r="AQ25" s="117"/>
      <c r="AR25" s="65"/>
      <c r="AS25" s="65"/>
    </row>
    <row r="26" spans="1:47" ht="18" customHeight="1" thickTop="1" x14ac:dyDescent="0.2">
      <c r="A26" s="106" t="str">
        <f>IF(ISNUMBER('[3]Prijava i izvlačenje brojeva'!A8)=TRUE,'[3]Prijava i izvlačenje brojeva'!A8,"")</f>
        <v/>
      </c>
      <c r="B26" s="107" t="str">
        <f>IF(ISTEXT('[3]Prijava i izvlačenje brojeva'!C8)=TRUE,'[3]Prijava i izvlačenje brojeva'!C8,"")</f>
        <v/>
      </c>
      <c r="C26" s="168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70"/>
      <c r="AG26" s="111" t="str">
        <f>IF(ISBLANK(AJ26)=FALSE,"",IF(AND(COUNT(C26:AF28)&gt;0,ISBLANK(AI26)=TRUE),AQ26,IF(AND(COUNT(C26:AF28)&gt;0,ISBLANK(AI26)=FALSE),AQ26-AR26,"")))</f>
        <v/>
      </c>
      <c r="AH26" s="112" t="str">
        <f>IF(ISBLANK(AJ26)=FALSE,"",IF(COUNT(C26:AF28)&gt;0,MAX(C26:AF28),""))</f>
        <v/>
      </c>
      <c r="AI26" s="171"/>
      <c r="AJ26" s="172"/>
      <c r="AK26" s="173" t="str">
        <f>IF(ISTEXT('[3]Prijava i izvlačenje brojeva'!C8)=FALSE,"",IF(AND(ISNUMBER(A26)=FALSE,ISTEXT(B26)=TRUE),'[3]Prijava i izvlačenje brojeva'!$H$1+1,IF(AND(COUNT(C26:AF28)&gt;0,ISBLANK(AJ26)=TRUE),AU26,"")))</f>
        <v/>
      </c>
      <c r="AL26" s="116" t="str">
        <f t="shared" si="0"/>
        <v/>
      </c>
      <c r="AM26" s="116" t="str">
        <f t="shared" si="1"/>
        <v/>
      </c>
      <c r="AN26" s="59" t="str">
        <f t="shared" si="2"/>
        <v/>
      </c>
      <c r="AO26" s="64" t="str">
        <f>IF(ISNUMBER(AH26)=TRUE,AH26,"")</f>
        <v/>
      </c>
      <c r="AP26" s="59" t="str">
        <f>IF(ISTEXT(B26)=TRUE,B26,"")</f>
        <v/>
      </c>
      <c r="AQ26" s="117" t="str">
        <f>IF(COUNT(C26:AF28)&gt;0,SUM(C26:AF28),"")</f>
        <v/>
      </c>
      <c r="AR26" s="65" t="str">
        <f>IF(ISNUMBER(AQ26)=TRUE,AQ26/10,"")</f>
        <v/>
      </c>
      <c r="AS26" s="65" t="str">
        <f>IF(AND(ISBLANK(AJ26)=TRUE,ISNUMBER(AG26)=TRUE),AG26,"")</f>
        <v/>
      </c>
      <c r="AT26" s="66" t="str">
        <f>IF(ISNUMBER(AS26)=TRUE,AS26+AO26/10000000,"")</f>
        <v/>
      </c>
      <c r="AU26" s="59" t="str">
        <f>IF(ISNUMBER(AT26)=TRUE,((COUNT(AT$8:AT$61)+1-RANK(AT26,$AT$8:$AT$61,0)-RANK(AT26,$AT$8:$AT$61,1))/2)+RANK(AT26,$AT$8:$AT$61,0),"")</f>
        <v/>
      </c>
    </row>
    <row r="27" spans="1:47" ht="18" customHeight="1" x14ac:dyDescent="0.2">
      <c r="A27" s="118"/>
      <c r="B27" s="119"/>
      <c r="C27" s="174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6"/>
      <c r="AG27" s="123"/>
      <c r="AH27" s="124"/>
      <c r="AI27" s="125"/>
      <c r="AJ27" s="126"/>
      <c r="AK27" s="127"/>
      <c r="AL27" s="116"/>
      <c r="AM27" s="116"/>
      <c r="AQ27" s="117"/>
      <c r="AR27" s="65"/>
      <c r="AS27" s="65"/>
    </row>
    <row r="28" spans="1:47" ht="18" customHeight="1" thickBot="1" x14ac:dyDescent="0.25">
      <c r="A28" s="128"/>
      <c r="B28" s="129"/>
      <c r="C28" s="130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2"/>
      <c r="AG28" s="133"/>
      <c r="AH28" s="134"/>
      <c r="AI28" s="135"/>
      <c r="AJ28" s="136"/>
      <c r="AK28" s="137"/>
      <c r="AL28" s="116" t="str">
        <f t="shared" si="0"/>
        <v/>
      </c>
      <c r="AM28" s="116" t="str">
        <f t="shared" si="1"/>
        <v/>
      </c>
      <c r="AN28" s="59" t="str">
        <f t="shared" si="2"/>
        <v/>
      </c>
      <c r="AQ28" s="117"/>
      <c r="AR28" s="65"/>
      <c r="AS28" s="65"/>
    </row>
    <row r="29" spans="1:47" ht="18" customHeight="1" thickTop="1" x14ac:dyDescent="0.2">
      <c r="A29" s="138" t="str">
        <f>IF(ISNUMBER('[3]Prijava i izvlačenje brojeva'!A9)=TRUE,'[3]Prijava i izvlačenje brojeva'!A9,"")</f>
        <v/>
      </c>
      <c r="B29" s="139" t="str">
        <f>IF(ISTEXT('[3]Prijava i izvlačenje brojeva'!C9)=TRUE,'[3]Prijava i izvlačenje brojeva'!C9,"")</f>
        <v/>
      </c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2"/>
      <c r="AG29" s="143" t="str">
        <f>IF(ISBLANK(AJ29)=FALSE,"",IF(AND(COUNT(C29:AF31)&gt;0,ISBLANK(AI29)=TRUE),AQ29,IF(AND(COUNT(C29:AF31)&gt;0,ISBLANK(AI29)=FALSE),AQ29-AR29,"")))</f>
        <v/>
      </c>
      <c r="AH29" s="144" t="str">
        <f>IF(ISBLANK(AJ29)=FALSE,"",IF(COUNT(C29:AF31)&gt;0,MAX(C29:AF31),""))</f>
        <v/>
      </c>
      <c r="AI29" s="145"/>
      <c r="AJ29" s="146"/>
      <c r="AK29" s="147" t="str">
        <f>IF(ISTEXT('[3]Prijava i izvlačenje brojeva'!C9)=FALSE,"",IF(AND(ISNUMBER(A29)=FALSE,ISTEXT(B29)=TRUE),'[3]Prijava i izvlačenje brojeva'!$H$1+1,IF(AND(COUNT(C29:AF31)&gt;0,ISBLANK(AJ29)=TRUE),AU29,"")))</f>
        <v/>
      </c>
      <c r="AL29" s="116" t="str">
        <f t="shared" si="0"/>
        <v/>
      </c>
      <c r="AM29" s="116" t="str">
        <f t="shared" si="1"/>
        <v/>
      </c>
      <c r="AN29" s="59" t="str">
        <f t="shared" si="2"/>
        <v/>
      </c>
      <c r="AO29" s="64" t="str">
        <f>IF(ISNUMBER(AH29)=TRUE,AH29,"")</f>
        <v/>
      </c>
      <c r="AP29" s="59" t="str">
        <f>IF(ISTEXT(B29)=TRUE,B29,"")</f>
        <v/>
      </c>
      <c r="AQ29" s="117" t="str">
        <f>IF(COUNT(C29:AF31)&gt;0,SUM(C29:AF31),"")</f>
        <v/>
      </c>
      <c r="AR29" s="65" t="str">
        <f>IF(ISNUMBER(AQ29)=TRUE,AQ29/10,"")</f>
        <v/>
      </c>
      <c r="AS29" s="65" t="str">
        <f>IF(AND(ISBLANK(AJ29)=TRUE,ISNUMBER(AG29)=TRUE),AG29,"")</f>
        <v/>
      </c>
      <c r="AT29" s="66" t="str">
        <f>IF(ISNUMBER(AS29)=TRUE,AS29+AO29/10000000,"")</f>
        <v/>
      </c>
      <c r="AU29" s="59" t="str">
        <f>IF(ISNUMBER(AT29)=TRUE,((COUNT(AT$8:AT$61)+1-RANK(AT29,$AT$8:$AT$61,0)-RANK(AT29,$AT$8:$AT$61,1))/2)+RANK(AT29,$AT$8:$AT$61,0),"")</f>
        <v/>
      </c>
    </row>
    <row r="30" spans="1:47" ht="18" customHeight="1" x14ac:dyDescent="0.2">
      <c r="A30" s="148"/>
      <c r="B30" s="149"/>
      <c r="C30" s="150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2"/>
      <c r="AG30" s="153"/>
      <c r="AH30" s="154"/>
      <c r="AI30" s="155"/>
      <c r="AJ30" s="156"/>
      <c r="AK30" s="157"/>
      <c r="AL30" s="116"/>
      <c r="AM30" s="116"/>
      <c r="AQ30" s="117"/>
      <c r="AR30" s="65"/>
      <c r="AS30" s="65"/>
    </row>
    <row r="31" spans="1:47" ht="18" customHeight="1" thickBot="1" x14ac:dyDescent="0.25">
      <c r="A31" s="158"/>
      <c r="B31" s="159"/>
      <c r="C31" s="160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2"/>
      <c r="AG31" s="163"/>
      <c r="AH31" s="164"/>
      <c r="AI31" s="165"/>
      <c r="AJ31" s="166"/>
      <c r="AK31" s="167"/>
      <c r="AL31" s="116" t="str">
        <f t="shared" si="0"/>
        <v/>
      </c>
      <c r="AM31" s="116" t="str">
        <f t="shared" si="1"/>
        <v/>
      </c>
      <c r="AN31" s="59" t="str">
        <f t="shared" si="2"/>
        <v/>
      </c>
      <c r="AQ31" s="117"/>
      <c r="AR31" s="65"/>
      <c r="AS31" s="65"/>
    </row>
    <row r="32" spans="1:47" ht="18" customHeight="1" thickTop="1" x14ac:dyDescent="0.2">
      <c r="A32" s="106" t="str">
        <f>IF(ISNUMBER('[3]Prijava i izvlačenje brojeva'!A10)=TRUE,'[3]Prijava i izvlačenje brojeva'!A10,"")</f>
        <v/>
      </c>
      <c r="B32" s="107" t="str">
        <f>IF(ISTEXT('[3]Prijava i izvlačenje brojeva'!C10)=TRUE,'[3]Prijava i izvlačenje brojeva'!C10,"")</f>
        <v/>
      </c>
      <c r="C32" s="168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70"/>
      <c r="AG32" s="111" t="str">
        <f>IF(ISBLANK(AJ32)=FALSE,"",IF(AND(COUNT(C32:AF34)&gt;0,ISBLANK(AI32)=TRUE),AQ32,IF(AND(COUNT(C32:AF34)&gt;0,ISBLANK(AI32)=FALSE),AQ32-AR32,"")))</f>
        <v/>
      </c>
      <c r="AH32" s="112" t="str">
        <f>IF(ISBLANK(AJ32)=FALSE,"",IF(COUNT(C32:AF34)&gt;0,MAX(C32:AF34),""))</f>
        <v/>
      </c>
      <c r="AI32" s="171"/>
      <c r="AJ32" s="172"/>
      <c r="AK32" s="173" t="str">
        <f>IF(ISTEXT('[3]Prijava i izvlačenje brojeva'!C10)=FALSE,"",IF(AND(ISNUMBER(A32)=FALSE,ISTEXT(B32)=TRUE),'[3]Prijava i izvlačenje brojeva'!$H$1+1,IF(AND(COUNT(C32:AF34)&gt;0,ISBLANK(AJ32)=TRUE),AU32,"")))</f>
        <v/>
      </c>
      <c r="AL32" s="116" t="str">
        <f t="shared" si="0"/>
        <v/>
      </c>
      <c r="AM32" s="116" t="str">
        <f t="shared" si="1"/>
        <v/>
      </c>
      <c r="AN32" s="59" t="str">
        <f t="shared" si="2"/>
        <v/>
      </c>
      <c r="AO32" s="64" t="str">
        <f>IF(ISNUMBER(AH32)=TRUE,AH32,"")</f>
        <v/>
      </c>
      <c r="AP32" s="59" t="str">
        <f>IF(ISTEXT(B32)=TRUE,B32,"")</f>
        <v/>
      </c>
      <c r="AQ32" s="117" t="str">
        <f>IF(COUNT(C32:AF34)&gt;0,SUM(C32:AF34),"")</f>
        <v/>
      </c>
      <c r="AR32" s="65" t="str">
        <f>IF(ISNUMBER(AQ32)=TRUE,AQ32/10,"")</f>
        <v/>
      </c>
      <c r="AS32" s="65" t="str">
        <f>IF(AND(ISBLANK(AJ32)=TRUE,ISNUMBER(AG32)=TRUE),AG32,"")</f>
        <v/>
      </c>
      <c r="AT32" s="66" t="str">
        <f>IF(ISNUMBER(AS32)=TRUE,AS32+AO32/10000000,"")</f>
        <v/>
      </c>
      <c r="AU32" s="59" t="str">
        <f>IF(ISNUMBER(AT32)=TRUE,((COUNT(AT$8:AT$61)+1-RANK(AT32,$AT$8:$AT$61,0)-RANK(AT32,$AT$8:$AT$61,1))/2)+RANK(AT32,$AT$8:$AT$61,0),"")</f>
        <v/>
      </c>
    </row>
    <row r="33" spans="1:47" ht="18" customHeight="1" x14ac:dyDescent="0.2">
      <c r="A33" s="118"/>
      <c r="B33" s="119"/>
      <c r="C33" s="174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6"/>
      <c r="AG33" s="123"/>
      <c r="AH33" s="124"/>
      <c r="AI33" s="125"/>
      <c r="AJ33" s="126"/>
      <c r="AK33" s="127"/>
      <c r="AL33" s="116"/>
      <c r="AM33" s="116"/>
      <c r="AQ33" s="117"/>
      <c r="AR33" s="65"/>
      <c r="AS33" s="65"/>
    </row>
    <row r="34" spans="1:47" ht="18" customHeight="1" thickBot="1" x14ac:dyDescent="0.25">
      <c r="A34" s="128"/>
      <c r="B34" s="129"/>
      <c r="C34" s="130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2"/>
      <c r="AG34" s="133"/>
      <c r="AH34" s="134"/>
      <c r="AI34" s="135"/>
      <c r="AJ34" s="136"/>
      <c r="AK34" s="137"/>
      <c r="AL34" s="116" t="str">
        <f t="shared" si="0"/>
        <v/>
      </c>
      <c r="AM34" s="116" t="str">
        <f t="shared" si="1"/>
        <v/>
      </c>
      <c r="AN34" s="59" t="str">
        <f t="shared" si="2"/>
        <v/>
      </c>
      <c r="AQ34" s="117"/>
      <c r="AR34" s="65"/>
      <c r="AS34" s="65"/>
    </row>
    <row r="35" spans="1:47" ht="18" customHeight="1" thickTop="1" x14ac:dyDescent="0.2">
      <c r="A35" s="138" t="str">
        <f>IF(ISNUMBER('[3]Prijava i izvlačenje brojeva'!A11)=TRUE,'[3]Prijava i izvlačenje brojeva'!A11,"")</f>
        <v/>
      </c>
      <c r="B35" s="139" t="str">
        <f>IF(ISTEXT('[3]Prijava i izvlačenje brojeva'!C11)=TRUE,'[3]Prijava i izvlačenje brojeva'!C11,"")</f>
        <v/>
      </c>
      <c r="C35" s="140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2"/>
      <c r="AG35" s="143" t="str">
        <f>IF(ISBLANK(AJ35)=FALSE,"",IF(AND(COUNT(C35:AF37)&gt;0,ISBLANK(AI35)=TRUE),AQ35,IF(AND(COUNT(C35:AF37)&gt;0,ISBLANK(AI35)=FALSE),AQ35-AR35,"")))</f>
        <v/>
      </c>
      <c r="AH35" s="144" t="str">
        <f>IF(ISBLANK(AJ35)=FALSE,"",IF(COUNT(C35:AF37)&gt;0,MAX(C35:AF37),""))</f>
        <v/>
      </c>
      <c r="AI35" s="145"/>
      <c r="AJ35" s="146"/>
      <c r="AK35" s="147" t="str">
        <f>IF(ISTEXT('[3]Prijava i izvlačenje brojeva'!C11)=FALSE,"",IF(AND(ISNUMBER(A35)=FALSE,ISTEXT(B35)=TRUE),'[3]Prijava i izvlačenje brojeva'!$H$1+1,IF(AND(COUNT(C35:AF37)&gt;0,ISBLANK(AJ35)=TRUE),AU35,"")))</f>
        <v/>
      </c>
      <c r="AL35" s="116" t="str">
        <f t="shared" si="0"/>
        <v/>
      </c>
      <c r="AM35" s="116" t="str">
        <f t="shared" si="1"/>
        <v/>
      </c>
      <c r="AN35" s="59" t="str">
        <f t="shared" si="2"/>
        <v/>
      </c>
      <c r="AO35" s="64" t="str">
        <f>IF(ISNUMBER(AH35)=TRUE,AH35,"")</f>
        <v/>
      </c>
      <c r="AP35" s="59" t="str">
        <f>IF(ISTEXT(B35)=TRUE,B35,"")</f>
        <v/>
      </c>
      <c r="AQ35" s="117" t="str">
        <f>IF(COUNT(C35:AF37)&gt;0,SUM(C35:AF37),"")</f>
        <v/>
      </c>
      <c r="AR35" s="65" t="str">
        <f>IF(ISNUMBER(AQ35)=TRUE,AQ35/10,"")</f>
        <v/>
      </c>
      <c r="AS35" s="65" t="str">
        <f>IF(AND(ISBLANK(AJ35)=TRUE,ISNUMBER(AG35)=TRUE),AG35,"")</f>
        <v/>
      </c>
      <c r="AT35" s="66" t="str">
        <f>IF(ISNUMBER(AS35)=TRUE,AS35+AO35/10000000,"")</f>
        <v/>
      </c>
      <c r="AU35" s="59" t="str">
        <f>IF(ISNUMBER(AT35)=TRUE,((COUNT(AT$8:AT$61)+1-RANK(AT35,$AT$8:$AT$61,0)-RANK(AT35,$AT$8:$AT$61,1))/2)+RANK(AT35,$AT$8:$AT$61,0),"")</f>
        <v/>
      </c>
    </row>
    <row r="36" spans="1:47" ht="18" customHeight="1" x14ac:dyDescent="0.2">
      <c r="A36" s="148"/>
      <c r="B36" s="149"/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2"/>
      <c r="AG36" s="153"/>
      <c r="AH36" s="154"/>
      <c r="AI36" s="155"/>
      <c r="AJ36" s="156"/>
      <c r="AK36" s="157"/>
      <c r="AL36" s="116"/>
      <c r="AM36" s="116"/>
      <c r="AQ36" s="117"/>
      <c r="AR36" s="65"/>
      <c r="AS36" s="65"/>
    </row>
    <row r="37" spans="1:47" ht="18" customHeight="1" thickBot="1" x14ac:dyDescent="0.25">
      <c r="A37" s="158"/>
      <c r="B37" s="159"/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2"/>
      <c r="AG37" s="163"/>
      <c r="AH37" s="164"/>
      <c r="AI37" s="165"/>
      <c r="AJ37" s="166"/>
      <c r="AK37" s="167"/>
      <c r="AL37" s="116" t="str">
        <f t="shared" si="0"/>
        <v/>
      </c>
      <c r="AM37" s="116" t="str">
        <f t="shared" si="1"/>
        <v/>
      </c>
      <c r="AN37" s="59" t="str">
        <f t="shared" si="2"/>
        <v/>
      </c>
      <c r="AQ37" s="117"/>
      <c r="AR37" s="65"/>
      <c r="AS37" s="65"/>
    </row>
    <row r="38" spans="1:47" ht="18" customHeight="1" thickTop="1" x14ac:dyDescent="0.2">
      <c r="A38" s="106" t="str">
        <f>IF(ISNUMBER('[3]Prijava i izvlačenje brojeva'!A12)=TRUE,'[3]Prijava i izvlačenje brojeva'!A12,"")</f>
        <v/>
      </c>
      <c r="B38" s="107" t="str">
        <f>IF(ISTEXT('[3]Prijava i izvlačenje brojeva'!C12)=TRUE,'[3]Prijava i izvlačenje brojeva'!C12,"")</f>
        <v/>
      </c>
      <c r="C38" s="16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70"/>
      <c r="AG38" s="111" t="str">
        <f>IF(ISBLANK(AJ38)=FALSE,"",IF(AND(COUNT(C38:AF40)&gt;0,ISBLANK(AI38)=TRUE),AQ38,IF(AND(COUNT(C38:AF40)&gt;0,ISBLANK(AI38)=FALSE),AQ38-AR38,"")))</f>
        <v/>
      </c>
      <c r="AH38" s="112" t="str">
        <f>IF(ISBLANK(AJ38)=FALSE,"",IF(COUNT(C38:AF40)&gt;0,MAX(C38:AF40),""))</f>
        <v/>
      </c>
      <c r="AI38" s="171"/>
      <c r="AJ38" s="172"/>
      <c r="AK38" s="173" t="str">
        <f>IF(ISTEXT('[3]Prijava i izvlačenje brojeva'!C12)=FALSE,"",IF(AND(ISNUMBER(A38)=FALSE,ISTEXT(B38)=TRUE),'[3]Prijava i izvlačenje brojeva'!$H$1+1,IF(AND(COUNT(C38:AF40)&gt;0,ISBLANK(AJ38)=TRUE),AU38,"")))</f>
        <v/>
      </c>
      <c r="AL38" s="116" t="str">
        <f t="shared" si="0"/>
        <v/>
      </c>
      <c r="AM38" s="116" t="str">
        <f t="shared" si="1"/>
        <v/>
      </c>
      <c r="AN38" s="59" t="str">
        <f t="shared" si="2"/>
        <v/>
      </c>
      <c r="AO38" s="64" t="str">
        <f>IF(ISNUMBER(AH38)=TRUE,AH38,"")</f>
        <v/>
      </c>
      <c r="AP38" s="59" t="str">
        <f>IF(ISTEXT(B38)=TRUE,B38,"")</f>
        <v/>
      </c>
      <c r="AQ38" s="117" t="str">
        <f>IF(COUNT(C38:AF40)&gt;0,SUM(C38:AF40),"")</f>
        <v/>
      </c>
      <c r="AR38" s="65" t="str">
        <f>IF(ISNUMBER(AQ38)=TRUE,AQ38/10,"")</f>
        <v/>
      </c>
      <c r="AS38" s="65" t="str">
        <f>IF(AND(ISBLANK(AJ38)=TRUE,ISNUMBER(AG38)=TRUE),AG38,"")</f>
        <v/>
      </c>
      <c r="AT38" s="66" t="str">
        <f>IF(ISNUMBER(AS38)=TRUE,AS38+AO38/10000000,"")</f>
        <v/>
      </c>
      <c r="AU38" s="59" t="str">
        <f>IF(ISNUMBER(AT38)=TRUE,((COUNT(AT$8:AT$61)+1-RANK(AT38,$AT$8:$AT$61,0)-RANK(AT38,$AT$8:$AT$61,1))/2)+RANK(AT38,$AT$8:$AT$61,0),"")</f>
        <v/>
      </c>
    </row>
    <row r="39" spans="1:47" ht="18" customHeight="1" x14ac:dyDescent="0.2">
      <c r="A39" s="118"/>
      <c r="B39" s="119"/>
      <c r="C39" s="174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6"/>
      <c r="AG39" s="123"/>
      <c r="AH39" s="124"/>
      <c r="AI39" s="125"/>
      <c r="AJ39" s="126"/>
      <c r="AK39" s="127"/>
      <c r="AL39" s="116"/>
      <c r="AM39" s="116"/>
      <c r="AQ39" s="117"/>
      <c r="AR39" s="65"/>
      <c r="AS39" s="65"/>
    </row>
    <row r="40" spans="1:47" ht="18" customHeight="1" thickBot="1" x14ac:dyDescent="0.25">
      <c r="A40" s="128"/>
      <c r="B40" s="129"/>
      <c r="C40" s="130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2"/>
      <c r="AG40" s="133"/>
      <c r="AH40" s="134"/>
      <c r="AI40" s="135"/>
      <c r="AJ40" s="136"/>
      <c r="AK40" s="137"/>
      <c r="AL40" s="116" t="str">
        <f t="shared" si="0"/>
        <v/>
      </c>
      <c r="AM40" s="116" t="str">
        <f t="shared" si="1"/>
        <v/>
      </c>
      <c r="AN40" s="59" t="str">
        <f t="shared" si="2"/>
        <v/>
      </c>
      <c r="AQ40" s="117"/>
      <c r="AR40" s="65"/>
      <c r="AS40" s="65"/>
    </row>
    <row r="41" spans="1:47" ht="18" customHeight="1" thickTop="1" x14ac:dyDescent="0.2">
      <c r="A41" s="138" t="str">
        <f>IF(ISNUMBER('[3]Prijava i izvlačenje brojeva'!A13)=TRUE,'[3]Prijava i izvlačenje brojeva'!A13,"")</f>
        <v/>
      </c>
      <c r="B41" s="139" t="str">
        <f>IF(ISTEXT('[3]Prijava i izvlačenje brojeva'!C13)=TRUE,'[3]Prijava i izvlačenje brojeva'!C13,"")</f>
        <v/>
      </c>
      <c r="C41" s="140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2"/>
      <c r="AG41" s="143" t="str">
        <f>IF(ISBLANK(AJ41)=FALSE,"",IF(AND(COUNT(C41:AF43)&gt;0,ISBLANK(AI41)=TRUE),AQ41,IF(AND(COUNT(C41:AF43)&gt;0,ISBLANK(AI41)=FALSE),AQ41-AR41,"")))</f>
        <v/>
      </c>
      <c r="AH41" s="144" t="str">
        <f>IF(ISBLANK(AJ41)=FALSE,"",IF(COUNT(C41:AF43)&gt;0,MAX(C41:AF43),""))</f>
        <v/>
      </c>
      <c r="AI41" s="145"/>
      <c r="AJ41" s="146"/>
      <c r="AK41" s="147" t="str">
        <f>IF(ISTEXT('[3]Prijava i izvlačenje brojeva'!C13)=FALSE,"",IF(AND(ISNUMBER(A41)=FALSE,ISTEXT(B41)=TRUE),'[3]Prijava i izvlačenje brojeva'!$H$1+1,IF(AND(COUNT(C41:AF43)&gt;0,ISBLANK(AJ41)=TRUE),AU41,"")))</f>
        <v/>
      </c>
      <c r="AL41" s="116" t="str">
        <f t="shared" si="0"/>
        <v/>
      </c>
      <c r="AM41" s="116" t="str">
        <f t="shared" si="1"/>
        <v/>
      </c>
      <c r="AN41" s="59" t="str">
        <f t="shared" si="2"/>
        <v/>
      </c>
      <c r="AO41" s="64" t="str">
        <f>IF(ISNUMBER(AH41)=TRUE,AH41,"")</f>
        <v/>
      </c>
      <c r="AP41" s="59" t="str">
        <f>IF(ISTEXT(B41)=TRUE,B41,"")</f>
        <v/>
      </c>
      <c r="AQ41" s="117" t="str">
        <f>IF(COUNT(C41:AF43)&gt;0,SUM(C41:AF43),"")</f>
        <v/>
      </c>
      <c r="AR41" s="65" t="str">
        <f>IF(ISNUMBER(AQ41)=TRUE,AQ41/10,"")</f>
        <v/>
      </c>
      <c r="AS41" s="65" t="str">
        <f>IF(AND(ISBLANK(AJ41)=TRUE,ISNUMBER(AG41)=TRUE),AG41,"")</f>
        <v/>
      </c>
      <c r="AT41" s="66" t="str">
        <f>IF(ISNUMBER(AS41)=TRUE,AS41+AO41/10000000,"")</f>
        <v/>
      </c>
      <c r="AU41" s="59" t="str">
        <f>IF(ISNUMBER(AT41)=TRUE,((COUNT(AT$8:AT$61)+1-RANK(AT41,$AT$8:$AT$61,0)-RANK(AT41,$AT$8:$AT$61,1))/2)+RANK(AT41,$AT$8:$AT$61,0),"")</f>
        <v/>
      </c>
    </row>
    <row r="42" spans="1:47" ht="18" customHeight="1" x14ac:dyDescent="0.2">
      <c r="A42" s="148"/>
      <c r="B42" s="149"/>
      <c r="C42" s="150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2"/>
      <c r="AG42" s="153"/>
      <c r="AH42" s="154"/>
      <c r="AI42" s="155"/>
      <c r="AJ42" s="156"/>
      <c r="AK42" s="157"/>
      <c r="AL42" s="116"/>
      <c r="AM42" s="116"/>
      <c r="AQ42" s="117"/>
      <c r="AR42" s="65"/>
      <c r="AS42" s="65"/>
    </row>
    <row r="43" spans="1:47" ht="18" customHeight="1" thickBot="1" x14ac:dyDescent="0.25">
      <c r="A43" s="158"/>
      <c r="B43" s="159"/>
      <c r="C43" s="160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2"/>
      <c r="AG43" s="163"/>
      <c r="AH43" s="164"/>
      <c r="AI43" s="165"/>
      <c r="AJ43" s="166"/>
      <c r="AK43" s="167"/>
      <c r="AL43" s="116" t="str">
        <f t="shared" si="0"/>
        <v/>
      </c>
      <c r="AM43" s="116" t="str">
        <f t="shared" si="1"/>
        <v/>
      </c>
      <c r="AN43" s="59" t="str">
        <f t="shared" si="2"/>
        <v/>
      </c>
      <c r="AQ43" s="117"/>
      <c r="AR43" s="65"/>
      <c r="AS43" s="65"/>
    </row>
    <row r="44" spans="1:47" ht="18" customHeight="1" thickTop="1" x14ac:dyDescent="0.2">
      <c r="A44" s="106" t="str">
        <f>IF(ISNUMBER('[3]Prijava i izvlačenje brojeva'!A14)=TRUE,'[3]Prijava i izvlačenje brojeva'!A14,"")</f>
        <v/>
      </c>
      <c r="B44" s="107" t="str">
        <f>IF(ISTEXT('[3]Prijava i izvlačenje brojeva'!C14)=TRUE,'[3]Prijava i izvlačenje brojeva'!C14,"")</f>
        <v/>
      </c>
      <c r="C44" s="168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70"/>
      <c r="AG44" s="111" t="str">
        <f>IF(ISBLANK(AJ44)=FALSE,"",IF(AND(COUNT(C44:AF46)&gt;0,ISBLANK(AI44)=TRUE),AQ44,IF(AND(COUNT(C44:AF46)&gt;0,ISBLANK(AI44)=FALSE),AQ44-AR44,"")))</f>
        <v/>
      </c>
      <c r="AH44" s="112" t="str">
        <f>IF(ISBLANK(AJ44)=FALSE,"",IF(COUNT(C44:AF46)&gt;0,MAX(C44:AF46),""))</f>
        <v/>
      </c>
      <c r="AI44" s="171"/>
      <c r="AJ44" s="172"/>
      <c r="AK44" s="173" t="str">
        <f>IF(ISTEXT('[3]Prijava i izvlačenje brojeva'!C14)=FALSE,"",IF(AND(ISNUMBER(A44)=FALSE,ISTEXT(B44)=TRUE),'[3]Prijava i izvlačenje brojeva'!$H$1+1,IF(AND(COUNT(C44:AF46)&gt;0,ISBLANK(AJ44)=TRUE),AU44,"")))</f>
        <v/>
      </c>
      <c r="AL44" s="116" t="str">
        <f t="shared" si="0"/>
        <v/>
      </c>
      <c r="AM44" s="116" t="str">
        <f t="shared" si="1"/>
        <v/>
      </c>
      <c r="AN44" s="59" t="str">
        <f t="shared" si="2"/>
        <v/>
      </c>
      <c r="AO44" s="64" t="str">
        <f>IF(ISNUMBER(AH44)=TRUE,AH44,"")</f>
        <v/>
      </c>
      <c r="AP44" s="59" t="str">
        <f>IF(ISTEXT(B44)=TRUE,B44,"")</f>
        <v/>
      </c>
      <c r="AQ44" s="117" t="str">
        <f>IF(COUNT(C44:AF46)&gt;0,SUM(C44:AF46),"")</f>
        <v/>
      </c>
      <c r="AR44" s="65" t="str">
        <f>IF(ISNUMBER(AQ44)=TRUE,AQ44/10,"")</f>
        <v/>
      </c>
      <c r="AS44" s="65" t="str">
        <f>IF(AND(ISBLANK(AJ44)=TRUE,ISNUMBER(AG44)=TRUE),AG44,"")</f>
        <v/>
      </c>
      <c r="AT44" s="66" t="str">
        <f>IF(ISNUMBER(AS44)=TRUE,AS44+AO44/10000000,"")</f>
        <v/>
      </c>
      <c r="AU44" s="59" t="str">
        <f>IF(ISNUMBER(AT44)=TRUE,((COUNT(AT$8:AT$61)+1-RANK(AT44,$AT$8:$AT$61,0)-RANK(AT44,$AT$8:$AT$61,1))/2)+RANK(AT44,$AT$8:$AT$61,0),"")</f>
        <v/>
      </c>
    </row>
    <row r="45" spans="1:47" ht="18" customHeight="1" x14ac:dyDescent="0.2">
      <c r="A45" s="118"/>
      <c r="B45" s="119"/>
      <c r="C45" s="174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6"/>
      <c r="AG45" s="123"/>
      <c r="AH45" s="124"/>
      <c r="AI45" s="125"/>
      <c r="AJ45" s="126"/>
      <c r="AK45" s="127"/>
      <c r="AL45" s="116"/>
      <c r="AM45" s="116"/>
      <c r="AQ45" s="117"/>
      <c r="AR45" s="65"/>
      <c r="AS45" s="65"/>
    </row>
    <row r="46" spans="1:47" ht="18" customHeight="1" thickBot="1" x14ac:dyDescent="0.25">
      <c r="A46" s="128"/>
      <c r="B46" s="129"/>
      <c r="C46" s="130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2"/>
      <c r="AG46" s="133"/>
      <c r="AH46" s="134"/>
      <c r="AI46" s="135"/>
      <c r="AJ46" s="136"/>
      <c r="AK46" s="137"/>
      <c r="AL46" s="116" t="str">
        <f t="shared" si="0"/>
        <v/>
      </c>
      <c r="AM46" s="116" t="str">
        <f t="shared" si="1"/>
        <v/>
      </c>
      <c r="AN46" s="59" t="str">
        <f t="shared" si="2"/>
        <v/>
      </c>
      <c r="AQ46" s="117"/>
      <c r="AR46" s="65"/>
      <c r="AS46" s="65"/>
    </row>
    <row r="47" spans="1:47" ht="18" customHeight="1" thickTop="1" x14ac:dyDescent="0.2">
      <c r="A47" s="138" t="str">
        <f>IF(ISNUMBER('[3]Prijava i izvlačenje brojeva'!A15)=TRUE,'[3]Prijava i izvlačenje brojeva'!A15,"")</f>
        <v/>
      </c>
      <c r="B47" s="139" t="str">
        <f>IF(ISTEXT('[3]Prijava i izvlačenje brojeva'!C15)=TRUE,'[3]Prijava i izvlačenje brojeva'!C15,"")</f>
        <v/>
      </c>
      <c r="C47" s="140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2"/>
      <c r="AG47" s="143" t="str">
        <f>IF(ISBLANK(AJ47)=FALSE,"",IF(AND(COUNT(C47:AF49)&gt;0,ISBLANK(AI47)=TRUE),AQ47,IF(AND(COUNT(C47:AF49)&gt;0,ISBLANK(AI47)=FALSE),AQ47-AR47,"")))</f>
        <v/>
      </c>
      <c r="AH47" s="144" t="str">
        <f>IF(ISBLANK(AJ47)=FALSE,"",IF(COUNT(C47:AF49)&gt;0,MAX(C47:AF49),""))</f>
        <v/>
      </c>
      <c r="AI47" s="145"/>
      <c r="AJ47" s="146"/>
      <c r="AK47" s="147" t="str">
        <f>IF(ISTEXT('[3]Prijava i izvlačenje brojeva'!C15)=FALSE,"",IF(AND(ISNUMBER(A47)=FALSE,ISTEXT(B47)=TRUE),'[3]Prijava i izvlačenje brojeva'!$H$1+1,IF(AND(COUNT(C47:AF49)&gt;0,ISBLANK(AJ47)=TRUE),AU47,"")))</f>
        <v/>
      </c>
      <c r="AL47" s="116" t="str">
        <f t="shared" si="0"/>
        <v/>
      </c>
      <c r="AM47" s="116" t="str">
        <f t="shared" si="1"/>
        <v/>
      </c>
      <c r="AN47" s="59" t="str">
        <f t="shared" si="2"/>
        <v/>
      </c>
      <c r="AO47" s="64" t="str">
        <f>IF(ISNUMBER(AH47)=TRUE,AH47,"")</f>
        <v/>
      </c>
      <c r="AP47" s="59" t="str">
        <f>IF(ISTEXT(B47)=TRUE,B47,"")</f>
        <v/>
      </c>
      <c r="AQ47" s="117" t="str">
        <f>IF(COUNT(C47:AF49)&gt;0,SUM(C47:AF49),"")</f>
        <v/>
      </c>
      <c r="AR47" s="65" t="str">
        <f>IF(ISNUMBER(AQ47)=TRUE,AQ47/10,"")</f>
        <v/>
      </c>
      <c r="AS47" s="65" t="str">
        <f>IF(AND(ISBLANK(AJ47)=TRUE,ISNUMBER(AG47)=TRUE),AG47,"")</f>
        <v/>
      </c>
      <c r="AT47" s="66" t="str">
        <f>IF(ISNUMBER(AS47)=TRUE,AS47+AO47/10000000,"")</f>
        <v/>
      </c>
      <c r="AU47" s="59" t="str">
        <f>IF(ISNUMBER(AT47)=TRUE,((COUNT(AT$8:AT$61)+1-RANK(AT47,$AT$8:$AT$61,0)-RANK(AT47,$AT$8:$AT$61,1))/2)+RANK(AT47,$AT$8:$AT$61,0),"")</f>
        <v/>
      </c>
    </row>
    <row r="48" spans="1:47" ht="18" customHeight="1" x14ac:dyDescent="0.2">
      <c r="A48" s="148"/>
      <c r="B48" s="149"/>
      <c r="C48" s="150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2"/>
      <c r="AG48" s="153"/>
      <c r="AH48" s="154"/>
      <c r="AI48" s="155"/>
      <c r="AJ48" s="156"/>
      <c r="AK48" s="157"/>
      <c r="AL48" s="116"/>
      <c r="AM48" s="116"/>
      <c r="AQ48" s="117"/>
      <c r="AR48" s="65"/>
      <c r="AS48" s="65"/>
    </row>
    <row r="49" spans="1:47" ht="18" customHeight="1" thickBot="1" x14ac:dyDescent="0.25">
      <c r="A49" s="158"/>
      <c r="B49" s="159"/>
      <c r="C49" s="160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2"/>
      <c r="AG49" s="163"/>
      <c r="AH49" s="164"/>
      <c r="AI49" s="165"/>
      <c r="AJ49" s="166"/>
      <c r="AK49" s="167"/>
      <c r="AL49" s="116" t="str">
        <f t="shared" si="0"/>
        <v/>
      </c>
      <c r="AM49" s="116" t="str">
        <f t="shared" si="1"/>
        <v/>
      </c>
      <c r="AN49" s="59" t="str">
        <f t="shared" si="2"/>
        <v/>
      </c>
      <c r="AQ49" s="117"/>
      <c r="AR49" s="65"/>
      <c r="AS49" s="65"/>
    </row>
    <row r="50" spans="1:47" ht="18" customHeight="1" thickTop="1" x14ac:dyDescent="0.2">
      <c r="A50" s="106" t="str">
        <f>IF(ISNUMBER('[3]Prijava i izvlačenje brojeva'!A16)=TRUE,'[3]Prijava i izvlačenje brojeva'!A16,"")</f>
        <v/>
      </c>
      <c r="B50" s="107" t="str">
        <f>IF(ISTEXT('[3]Prijava i izvlačenje brojeva'!C16)=TRUE,'[3]Prijava i izvlačenje brojeva'!C16,"")</f>
        <v/>
      </c>
      <c r="C50" s="168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70"/>
      <c r="AG50" s="111" t="str">
        <f>IF(ISBLANK(AJ50)=FALSE,"",IF(AND(COUNT(C50:AF52)&gt;0,ISBLANK(AI50)=TRUE),AQ50,IF(AND(COUNT(C50:AF52)&gt;0,ISBLANK(AI50)=FALSE),AQ50-AR50,"")))</f>
        <v/>
      </c>
      <c r="AH50" s="112" t="str">
        <f>IF(ISBLANK(AJ50)=FALSE,"",IF(COUNT(C50:AF52)&gt;0,MAX(C50:AF52),""))</f>
        <v/>
      </c>
      <c r="AI50" s="171"/>
      <c r="AJ50" s="172"/>
      <c r="AK50" s="173" t="str">
        <f>IF(ISTEXT('[3]Prijava i izvlačenje brojeva'!C16)=FALSE,"",IF(AND(ISNUMBER(A50)=FALSE,ISTEXT(B50)=TRUE),'[3]Prijava i izvlačenje brojeva'!$H$1+1,IF(AND(COUNT(C50:AF52)&gt;0,ISBLANK(AJ50)=TRUE),AU50,"")))</f>
        <v/>
      </c>
      <c r="AL50" s="116" t="str">
        <f t="shared" si="0"/>
        <v/>
      </c>
      <c r="AM50" s="116" t="str">
        <f t="shared" si="1"/>
        <v/>
      </c>
      <c r="AN50" s="59" t="str">
        <f t="shared" si="2"/>
        <v/>
      </c>
      <c r="AO50" s="64" t="str">
        <f>IF(ISNUMBER(AH50)=TRUE,AH50,"")</f>
        <v/>
      </c>
      <c r="AP50" s="59" t="str">
        <f>IF(ISTEXT(B50)=TRUE,B50,"")</f>
        <v/>
      </c>
      <c r="AQ50" s="117" t="str">
        <f>IF(COUNT(C50:AF52)&gt;0,SUM(C50:AF52),"")</f>
        <v/>
      </c>
      <c r="AR50" s="65" t="str">
        <f>IF(ISNUMBER(AQ50)=TRUE,AQ50/10,"")</f>
        <v/>
      </c>
      <c r="AS50" s="65" t="str">
        <f>IF(AND(ISBLANK(AJ50)=TRUE,ISNUMBER(AG50)=TRUE),AG50,"")</f>
        <v/>
      </c>
      <c r="AT50" s="66" t="str">
        <f>IF(ISNUMBER(AS50)=TRUE,AS50+AO50/10000000,"")</f>
        <v/>
      </c>
      <c r="AU50" s="59" t="str">
        <f>IF(ISNUMBER(AT50)=TRUE,((COUNT(AT$8:AT$61)+1-RANK(AT50,$AT$8:$AT$61,0)-RANK(AT50,$AT$8:$AT$61,1))/2)+RANK(AT50,$AT$8:$AT$61,0),"")</f>
        <v/>
      </c>
    </row>
    <row r="51" spans="1:47" ht="18" customHeight="1" x14ac:dyDescent="0.2">
      <c r="A51" s="118"/>
      <c r="B51" s="119"/>
      <c r="C51" s="174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6"/>
      <c r="AG51" s="123"/>
      <c r="AH51" s="124"/>
      <c r="AI51" s="125"/>
      <c r="AJ51" s="126"/>
      <c r="AK51" s="127"/>
      <c r="AL51" s="116"/>
      <c r="AM51" s="116"/>
      <c r="AQ51" s="117"/>
      <c r="AR51" s="65"/>
      <c r="AS51" s="65"/>
    </row>
    <row r="52" spans="1:47" ht="18" customHeight="1" thickBot="1" x14ac:dyDescent="0.25">
      <c r="A52" s="128"/>
      <c r="B52" s="129"/>
      <c r="C52" s="130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2"/>
      <c r="AG52" s="133"/>
      <c r="AH52" s="134"/>
      <c r="AI52" s="135"/>
      <c r="AJ52" s="136"/>
      <c r="AK52" s="137"/>
      <c r="AL52" s="116" t="str">
        <f t="shared" si="0"/>
        <v/>
      </c>
      <c r="AM52" s="116" t="str">
        <f t="shared" si="1"/>
        <v/>
      </c>
      <c r="AN52" s="59" t="str">
        <f t="shared" si="2"/>
        <v/>
      </c>
      <c r="AQ52" s="117"/>
      <c r="AR52" s="65"/>
      <c r="AS52" s="65"/>
    </row>
    <row r="53" spans="1:47" ht="18" customHeight="1" thickTop="1" x14ac:dyDescent="0.2">
      <c r="A53" s="138" t="str">
        <f>IF(ISNUMBER('[3]Prijava i izvlačenje brojeva'!A17)=TRUE,'[3]Prijava i izvlačenje brojeva'!A17,"")</f>
        <v/>
      </c>
      <c r="B53" s="139" t="str">
        <f>IF(ISTEXT('[3]Prijava i izvlačenje brojeva'!C17)=TRUE,'[3]Prijava i izvlačenje brojeva'!C17,"")</f>
        <v/>
      </c>
      <c r="C53" s="140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2"/>
      <c r="AG53" s="143" t="str">
        <f>IF(ISBLANK(AJ53)=FALSE,"",IF(AND(COUNT(C53:AF55)&gt;0,ISBLANK(AI53)=TRUE),AQ53,IF(AND(COUNT(C53:AF55)&gt;0,ISBLANK(AI53)=FALSE),AQ53-AR53,"")))</f>
        <v/>
      </c>
      <c r="AH53" s="144" t="str">
        <f>IF(ISBLANK(AJ53)=FALSE,"",IF(COUNT(C53:AF55)&gt;0,MAX(C53:AF55),""))</f>
        <v/>
      </c>
      <c r="AI53" s="145"/>
      <c r="AJ53" s="146"/>
      <c r="AK53" s="147" t="str">
        <f>IF(ISTEXT('[3]Prijava i izvlačenje brojeva'!C17)=FALSE,"",IF(AND(ISNUMBER(A53)=FALSE,ISTEXT(B53)=TRUE),'[3]Prijava i izvlačenje brojeva'!$H$1+1,IF(AND(COUNT(C53:AF55)&gt;0,ISBLANK(AJ53)=TRUE),AU53,"")))</f>
        <v/>
      </c>
      <c r="AL53" s="116" t="str">
        <f t="shared" si="0"/>
        <v/>
      </c>
      <c r="AM53" s="116" t="str">
        <f t="shared" si="1"/>
        <v/>
      </c>
      <c r="AN53" s="59" t="str">
        <f t="shared" si="2"/>
        <v/>
      </c>
      <c r="AO53" s="64" t="str">
        <f>IF(ISNUMBER(AH53)=TRUE,AH53,"")</f>
        <v/>
      </c>
      <c r="AP53" s="59" t="str">
        <f>IF(ISTEXT(B53)=TRUE,B53,"")</f>
        <v/>
      </c>
      <c r="AQ53" s="117" t="str">
        <f>IF(COUNT(C53:AF55)&gt;0,SUM(C53:AF55),"")</f>
        <v/>
      </c>
      <c r="AR53" s="65" t="str">
        <f>IF(ISNUMBER(AQ53)=TRUE,AQ53/10,"")</f>
        <v/>
      </c>
      <c r="AS53" s="65" t="str">
        <f>IF(AND(ISBLANK(AJ53)=TRUE,ISNUMBER(AG53)=TRUE),AG53,"")</f>
        <v/>
      </c>
      <c r="AT53" s="66" t="str">
        <f>IF(ISNUMBER(AS53)=TRUE,AS53+AO53/10000000,"")</f>
        <v/>
      </c>
      <c r="AU53" s="59" t="str">
        <f>IF(ISNUMBER(AT53)=TRUE,((COUNT(AT$8:AT$61)+1-RANK(AT53,$AT$8:$AT$61,0)-RANK(AT53,$AT$8:$AT$61,1))/2)+RANK(AT53,$AT$8:$AT$61,0),"")</f>
        <v/>
      </c>
    </row>
    <row r="54" spans="1:47" ht="18" customHeight="1" x14ac:dyDescent="0.2">
      <c r="A54" s="148"/>
      <c r="B54" s="149"/>
      <c r="C54" s="150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2"/>
      <c r="AG54" s="153"/>
      <c r="AH54" s="154"/>
      <c r="AI54" s="155"/>
      <c r="AJ54" s="156"/>
      <c r="AK54" s="157"/>
      <c r="AL54" s="116"/>
      <c r="AM54" s="116"/>
      <c r="AQ54" s="117"/>
      <c r="AR54" s="65"/>
      <c r="AS54" s="65"/>
    </row>
    <row r="55" spans="1:47" ht="18" customHeight="1" thickBot="1" x14ac:dyDescent="0.25">
      <c r="A55" s="158"/>
      <c r="B55" s="159"/>
      <c r="C55" s="160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2"/>
      <c r="AG55" s="163"/>
      <c r="AH55" s="164"/>
      <c r="AI55" s="165"/>
      <c r="AJ55" s="166"/>
      <c r="AK55" s="167"/>
      <c r="AL55" s="116" t="str">
        <f t="shared" si="0"/>
        <v/>
      </c>
      <c r="AM55" s="116" t="str">
        <f t="shared" si="1"/>
        <v/>
      </c>
      <c r="AN55" s="59" t="str">
        <f t="shared" si="2"/>
        <v/>
      </c>
      <c r="AQ55" s="117"/>
      <c r="AR55" s="65"/>
      <c r="AS55" s="65"/>
    </row>
    <row r="56" spans="1:47" ht="18" customHeight="1" thickTop="1" x14ac:dyDescent="0.2">
      <c r="A56" s="106" t="str">
        <f>IF(ISNUMBER('[3]Prijava i izvlačenje brojeva'!A18)=TRUE,'[3]Prijava i izvlačenje brojeva'!A18,"")</f>
        <v/>
      </c>
      <c r="B56" s="107" t="str">
        <f>IF(ISTEXT('[3]Prijava i izvlačenje brojeva'!C18)=TRUE,'[3]Prijava i izvlačenje brojeva'!C18,"")</f>
        <v/>
      </c>
      <c r="C56" s="168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70"/>
      <c r="AG56" s="111" t="str">
        <f>IF(ISBLANK(AJ56)=FALSE,"",IF(AND(COUNT(C56:AF58)&gt;0,ISBLANK(AI56)=TRUE),AQ56,IF(AND(COUNT(C56:AF58)&gt;0,ISBLANK(AI56)=FALSE),AQ56-AR56,"")))</f>
        <v/>
      </c>
      <c r="AH56" s="112" t="str">
        <f>IF(ISBLANK(AJ56)=FALSE,"",IF(COUNT(C56:AF58)&gt;0,MAX(C56:AF58),""))</f>
        <v/>
      </c>
      <c r="AI56" s="171"/>
      <c r="AJ56" s="172"/>
      <c r="AK56" s="173" t="str">
        <f>IF(ISTEXT('[3]Prijava i izvlačenje brojeva'!C18)=FALSE,"",IF(AND(ISNUMBER(A56)=FALSE,ISTEXT(B56)=TRUE),'[3]Prijava i izvlačenje brojeva'!$H$1+1,IF(AND(COUNT(C56:AF58)&gt;0,ISBLANK(AJ56)=TRUE),AU56,"")))</f>
        <v/>
      </c>
      <c r="AL56" s="116" t="str">
        <f t="shared" si="0"/>
        <v/>
      </c>
      <c r="AM56" s="116" t="str">
        <f t="shared" si="1"/>
        <v/>
      </c>
      <c r="AN56" s="59" t="str">
        <f t="shared" si="2"/>
        <v/>
      </c>
      <c r="AO56" s="64" t="str">
        <f>IF(ISNUMBER(AH56)=TRUE,AH56,"")</f>
        <v/>
      </c>
      <c r="AP56" s="59" t="str">
        <f>IF(ISTEXT(B56)=TRUE,B56,"")</f>
        <v/>
      </c>
      <c r="AQ56" s="117" t="str">
        <f>IF(COUNT(C56:AF58)&gt;0,SUM(C56:AF58),"")</f>
        <v/>
      </c>
      <c r="AR56" s="65" t="str">
        <f>IF(ISNUMBER(AQ56)=TRUE,AQ56/10,"")</f>
        <v/>
      </c>
      <c r="AS56" s="65" t="str">
        <f>IF(AND(ISBLANK(AJ56)=TRUE,ISNUMBER(AG56)=TRUE),AG56,"")</f>
        <v/>
      </c>
      <c r="AT56" s="66" t="str">
        <f>IF(ISNUMBER(AS56)=TRUE,AS56+AO56/10000000,"")</f>
        <v/>
      </c>
      <c r="AU56" s="59" t="str">
        <f>IF(ISNUMBER(AT56)=TRUE,((COUNT(AT$8:AT$61)+1-RANK(AT56,$AT$8:$AT$61,0)-RANK(AT56,$AT$8:$AT$61,1))/2)+RANK(AT56,$AT$8:$AT$61,0),"")</f>
        <v/>
      </c>
    </row>
    <row r="57" spans="1:47" ht="18" customHeight="1" x14ac:dyDescent="0.2">
      <c r="A57" s="118"/>
      <c r="B57" s="119"/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6"/>
      <c r="AG57" s="123"/>
      <c r="AH57" s="124"/>
      <c r="AI57" s="125"/>
      <c r="AJ57" s="126"/>
      <c r="AK57" s="127"/>
      <c r="AL57" s="116"/>
      <c r="AM57" s="116"/>
      <c r="AQ57" s="117"/>
      <c r="AR57" s="65"/>
      <c r="AS57" s="65"/>
    </row>
    <row r="58" spans="1:47" ht="18" customHeight="1" thickBot="1" x14ac:dyDescent="0.25">
      <c r="A58" s="118"/>
      <c r="B58" s="119"/>
      <c r="C58" s="130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2"/>
      <c r="AG58" s="133"/>
      <c r="AH58" s="134"/>
      <c r="AI58" s="135"/>
      <c r="AJ58" s="136"/>
      <c r="AK58" s="137"/>
      <c r="AL58" s="116" t="str">
        <f t="shared" si="0"/>
        <v/>
      </c>
      <c r="AM58" s="116" t="str">
        <f t="shared" si="1"/>
        <v/>
      </c>
      <c r="AN58" s="59" t="str">
        <f t="shared" si="2"/>
        <v/>
      </c>
      <c r="AQ58" s="117"/>
      <c r="AR58" s="65"/>
      <c r="AS58" s="65"/>
    </row>
    <row r="59" spans="1:47" ht="18" customHeight="1" thickTop="1" x14ac:dyDescent="0.2">
      <c r="A59" s="138" t="str">
        <f>IF(ISNUMBER('[3]Prijava i izvlačenje brojeva'!A19)=TRUE,'[3]Prijava i izvlačenje brojeva'!A19,"")</f>
        <v/>
      </c>
      <c r="B59" s="181" t="str">
        <f>IF(ISTEXT('[3]Prijava i izvlačenje brojeva'!C19)=TRUE,'[3]Prijava i izvlačenje brojeva'!C19,"")</f>
        <v/>
      </c>
      <c r="C59" s="140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2"/>
      <c r="AG59" s="143" t="str">
        <f>IF(ISBLANK(AJ59)=FALSE,"",IF(AND(COUNT(C59:AF61)&gt;0,ISBLANK(AI59)=TRUE),AQ59,IF(AND(COUNT(C59:AF61)&gt;0,ISBLANK(AI59)=FALSE),AQ59-AR59,"")))</f>
        <v/>
      </c>
      <c r="AH59" s="144" t="str">
        <f>IF(ISBLANK(AJ59)=FALSE,"",IF(COUNT(C59:AF61)&gt;0,MAX(C59:AF61),""))</f>
        <v/>
      </c>
      <c r="AI59" s="145"/>
      <c r="AJ59" s="146"/>
      <c r="AK59" s="147" t="str">
        <f>IF(ISTEXT('[3]Prijava i izvlačenje brojeva'!C19)=FALSE,"",IF(AND(ISNUMBER(A59)=FALSE,ISTEXT(B59)=TRUE),'[3]Prijava i izvlačenje brojeva'!$H$1+1,IF(AND(COUNT(C59:AF61)&gt;0,ISBLANK(AJ59)=TRUE),AU59,"")))</f>
        <v/>
      </c>
      <c r="AL59" s="116" t="str">
        <f t="shared" si="0"/>
        <v/>
      </c>
      <c r="AM59" s="116" t="str">
        <f t="shared" si="1"/>
        <v/>
      </c>
      <c r="AN59" s="59" t="str">
        <f t="shared" si="2"/>
        <v/>
      </c>
      <c r="AO59" s="64" t="str">
        <f>IF(ISNUMBER(AH59)=TRUE,AH59,"")</f>
        <v/>
      </c>
      <c r="AP59" s="59" t="str">
        <f>IF(ISTEXT(B59)=TRUE,B59,"")</f>
        <v/>
      </c>
      <c r="AQ59" s="117" t="str">
        <f>IF(COUNT(C59:AF61)&gt;0,SUM(C59:AF61),"")</f>
        <v/>
      </c>
      <c r="AR59" s="65" t="str">
        <f>IF(ISNUMBER(AQ59)=TRUE,AQ59/10,"")</f>
        <v/>
      </c>
      <c r="AS59" s="65" t="str">
        <f>IF(AND(ISBLANK(AJ59)=TRUE,ISNUMBER(AG59)=TRUE),AG59,"")</f>
        <v/>
      </c>
      <c r="AT59" s="66" t="str">
        <f>IF(ISNUMBER(AS59)=TRUE,AS59+AO59/10000000,"")</f>
        <v/>
      </c>
      <c r="AU59" s="59" t="str">
        <f>IF(ISNUMBER(AT59)=TRUE,((COUNT(AT$8:AT$61)+1-RANK(AT59,$AT$8:$AT$61,0)-RANK(AT59,$AT$8:$AT$61,1))/2)+RANK(AT59,$AT$8:$AT$61,0),"")</f>
        <v/>
      </c>
    </row>
    <row r="60" spans="1:47" ht="18" customHeight="1" x14ac:dyDescent="0.2">
      <c r="A60" s="148"/>
      <c r="B60" s="149"/>
      <c r="C60" s="150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2"/>
      <c r="AG60" s="153"/>
      <c r="AH60" s="154"/>
      <c r="AI60" s="155"/>
      <c r="AJ60" s="156"/>
      <c r="AK60" s="157"/>
      <c r="AL60" s="116"/>
      <c r="AM60" s="116"/>
      <c r="AQ60" s="117"/>
      <c r="AR60" s="65"/>
      <c r="AS60" s="65"/>
    </row>
    <row r="61" spans="1:47" ht="18" customHeight="1" thickBot="1" x14ac:dyDescent="0.25">
      <c r="A61" s="158"/>
      <c r="B61" s="182"/>
      <c r="C61" s="183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5"/>
      <c r="AG61" s="186"/>
      <c r="AH61" s="187"/>
      <c r="AI61" s="188"/>
      <c r="AJ61" s="189"/>
      <c r="AK61" s="190"/>
      <c r="AL61" s="116" t="str">
        <f t="shared" si="0"/>
        <v/>
      </c>
      <c r="AM61" s="116" t="str">
        <f t="shared" si="1"/>
        <v/>
      </c>
      <c r="AN61" s="59" t="str">
        <f t="shared" si="2"/>
        <v/>
      </c>
      <c r="AQ61" s="117"/>
      <c r="AR61" s="65"/>
      <c r="AS61" s="65"/>
    </row>
    <row r="62" spans="1:47" ht="20.45" customHeight="1" thickTop="1" x14ac:dyDescent="0.2">
      <c r="A62" s="191"/>
      <c r="B62" s="192"/>
      <c r="AQ62" s="117"/>
      <c r="AR62" s="65"/>
      <c r="AS62" s="65"/>
    </row>
    <row r="63" spans="1:47" ht="27.75" customHeight="1" x14ac:dyDescent="0.2">
      <c r="B63" s="193" t="s">
        <v>38</v>
      </c>
      <c r="C63" s="194"/>
      <c r="D63" s="195"/>
      <c r="E63" s="196" t="str">
        <f>IF(ISTEXT('[3]Organizacija natjecanja'!F13)=TRUE,'[3]Organizacija natjecanja'!F13,"")</f>
        <v>Petar Kolarić</v>
      </c>
      <c r="F63" s="196"/>
      <c r="G63" s="196"/>
      <c r="H63" s="196"/>
      <c r="I63" s="196"/>
      <c r="J63" s="196"/>
      <c r="K63" s="196"/>
      <c r="L63" s="197"/>
      <c r="M63" s="198"/>
      <c r="N63" s="198"/>
      <c r="O63" s="193" t="s">
        <v>39</v>
      </c>
      <c r="Q63" s="199"/>
      <c r="S63" s="200" t="str">
        <f>IF(ISTEXT('[3]Organizacija natjecanja'!F11)=TRUE,'[3]Organizacija natjecanja'!F11,"")</f>
        <v>Miljenko Matole</v>
      </c>
      <c r="T63" s="200"/>
      <c r="U63" s="200"/>
      <c r="V63" s="200"/>
      <c r="W63" s="200"/>
      <c r="X63" s="200"/>
      <c r="Y63" s="200"/>
      <c r="Z63" s="201"/>
      <c r="AA63" s="201"/>
      <c r="AB63" s="193" t="s">
        <v>40</v>
      </c>
      <c r="AH63" s="200" t="str">
        <f>IF(ISTEXT('[3]Organizacija natjecanja'!F9)=TRUE,'[3]Organizacija natjecanja'!F9,"")</f>
        <v>Petar Kolarić</v>
      </c>
      <c r="AI63" s="200"/>
      <c r="AJ63" s="200"/>
      <c r="AK63" s="200"/>
      <c r="AL63" s="202"/>
      <c r="AM63" s="202"/>
    </row>
    <row r="64" spans="1:47" s="197" customFormat="1" ht="27.75" customHeight="1" x14ac:dyDescent="0.25">
      <c r="S64" s="198"/>
      <c r="Y64" s="203"/>
      <c r="AH64" s="204"/>
      <c r="AI64" s="205"/>
      <c r="AO64" s="206"/>
      <c r="AQ64" s="207"/>
      <c r="AT64" s="208"/>
    </row>
    <row r="65" spans="1:46" s="197" customFormat="1" ht="27.75" customHeight="1" x14ac:dyDescent="0.25">
      <c r="AH65" s="209"/>
      <c r="AO65" s="206"/>
      <c r="AQ65" s="207"/>
      <c r="AT65" s="208"/>
    </row>
    <row r="66" spans="1:46" s="197" customFormat="1" ht="27.75" customHeight="1" x14ac:dyDescent="0.25">
      <c r="B66" s="210"/>
      <c r="AD66" s="211"/>
      <c r="AE66" s="211"/>
      <c r="AF66" s="211"/>
      <c r="AO66" s="206"/>
      <c r="AQ66" s="207"/>
      <c r="AT66" s="208"/>
    </row>
    <row r="67" spans="1:46" s="198" customFormat="1" ht="28.5" customHeight="1" thickBot="1" x14ac:dyDescent="0.3">
      <c r="B67" s="212" t="s">
        <v>41</v>
      </c>
      <c r="W67" s="212" t="s">
        <v>42</v>
      </c>
      <c r="AL67" s="197"/>
      <c r="AM67" s="197"/>
      <c r="AN67" s="197"/>
      <c r="AO67" s="213"/>
      <c r="AQ67" s="214"/>
      <c r="AT67" s="215"/>
    </row>
    <row r="68" spans="1:46" s="203" customFormat="1" ht="27.75" customHeight="1" thickTop="1" thickBot="1" x14ac:dyDescent="0.3">
      <c r="B68" s="216" t="s">
        <v>3</v>
      </c>
      <c r="C68" s="217"/>
      <c r="D68" s="217"/>
      <c r="E68" s="218"/>
      <c r="F68" s="219" t="s">
        <v>43</v>
      </c>
      <c r="G68" s="220"/>
      <c r="H68" s="221"/>
      <c r="I68" s="216" t="s">
        <v>44</v>
      </c>
      <c r="J68" s="217"/>
      <c r="K68" s="217"/>
      <c r="L68" s="217"/>
      <c r="M68" s="217"/>
      <c r="N68" s="218"/>
      <c r="O68" s="217" t="s">
        <v>45</v>
      </c>
      <c r="P68" s="217"/>
      <c r="Q68" s="217"/>
      <c r="R68" s="217"/>
      <c r="S68" s="217"/>
      <c r="T68" s="218"/>
      <c r="V68" s="222" t="s">
        <v>42</v>
      </c>
      <c r="W68" s="223"/>
      <c r="X68" s="223"/>
      <c r="Y68" s="223"/>
      <c r="Z68" s="223"/>
      <c r="AA68" s="224"/>
      <c r="AB68" s="217" t="s">
        <v>46</v>
      </c>
      <c r="AC68" s="217"/>
      <c r="AD68" s="217"/>
      <c r="AE68" s="218"/>
      <c r="AL68" s="197"/>
      <c r="AM68" s="197"/>
      <c r="AN68" s="197"/>
      <c r="AP68" s="225"/>
      <c r="AS68" s="226"/>
    </row>
    <row r="69" spans="1:46" s="197" customFormat="1" ht="27.75" customHeight="1" thickTop="1" x14ac:dyDescent="0.25">
      <c r="B69" s="227" t="s">
        <v>17</v>
      </c>
      <c r="C69" s="228"/>
      <c r="D69" s="228"/>
      <c r="E69" s="229"/>
      <c r="F69" s="230" t="s">
        <v>77</v>
      </c>
      <c r="G69" s="231"/>
      <c r="H69" s="232"/>
      <c r="I69" s="233" t="s">
        <v>51</v>
      </c>
      <c r="J69" s="234"/>
      <c r="K69" s="234"/>
      <c r="L69" s="234"/>
      <c r="M69" s="234"/>
      <c r="N69" s="235"/>
      <c r="O69" s="234" t="s">
        <v>78</v>
      </c>
      <c r="P69" s="234"/>
      <c r="Q69" s="234"/>
      <c r="R69" s="234"/>
      <c r="S69" s="234"/>
      <c r="T69" s="235"/>
      <c r="U69" s="236"/>
      <c r="V69" s="237"/>
      <c r="W69" s="238"/>
      <c r="X69" s="238"/>
      <c r="Y69" s="238"/>
      <c r="Z69" s="238"/>
      <c r="AA69" s="239"/>
      <c r="AB69" s="240"/>
      <c r="AC69" s="231"/>
      <c r="AD69" s="231"/>
      <c r="AE69" s="232"/>
      <c r="AF69" s="212"/>
      <c r="AG69" s="212"/>
      <c r="AP69" s="207"/>
      <c r="AS69" s="208"/>
    </row>
    <row r="70" spans="1:46" s="197" customFormat="1" ht="27.75" customHeight="1" x14ac:dyDescent="0.25">
      <c r="B70" s="241" t="s">
        <v>16</v>
      </c>
      <c r="C70" s="242"/>
      <c r="D70" s="242"/>
      <c r="E70" s="243"/>
      <c r="F70" s="244" t="s">
        <v>79</v>
      </c>
      <c r="G70" s="245"/>
      <c r="H70" s="246"/>
      <c r="I70" s="247" t="s">
        <v>48</v>
      </c>
      <c r="J70" s="248"/>
      <c r="K70" s="248"/>
      <c r="L70" s="248"/>
      <c r="M70" s="248"/>
      <c r="N70" s="249"/>
      <c r="O70" s="248" t="s">
        <v>49</v>
      </c>
      <c r="P70" s="248"/>
      <c r="Q70" s="248"/>
      <c r="R70" s="248"/>
      <c r="S70" s="248"/>
      <c r="T70" s="249"/>
      <c r="U70" s="236"/>
      <c r="V70" s="250"/>
      <c r="W70" s="251"/>
      <c r="X70" s="251"/>
      <c r="Y70" s="251"/>
      <c r="Z70" s="251"/>
      <c r="AA70" s="252"/>
      <c r="AB70" s="253"/>
      <c r="AC70" s="245"/>
      <c r="AD70" s="245"/>
      <c r="AE70" s="246"/>
      <c r="AP70" s="207"/>
      <c r="AS70" s="208"/>
    </row>
    <row r="71" spans="1:46" s="197" customFormat="1" ht="27.75" customHeight="1" x14ac:dyDescent="0.25">
      <c r="A71" s="254"/>
      <c r="B71" s="241"/>
      <c r="C71" s="242"/>
      <c r="D71" s="242"/>
      <c r="E71" s="243"/>
      <c r="F71" s="244"/>
      <c r="G71" s="245"/>
      <c r="H71" s="246"/>
      <c r="I71" s="247"/>
      <c r="J71" s="248"/>
      <c r="K71" s="248"/>
      <c r="L71" s="248"/>
      <c r="M71" s="248"/>
      <c r="N71" s="249"/>
      <c r="O71" s="248"/>
      <c r="P71" s="248"/>
      <c r="Q71" s="248"/>
      <c r="R71" s="248"/>
      <c r="S71" s="248"/>
      <c r="T71" s="249"/>
      <c r="U71" s="236"/>
      <c r="V71" s="250"/>
      <c r="W71" s="251"/>
      <c r="X71" s="251"/>
      <c r="Y71" s="251"/>
      <c r="Z71" s="251"/>
      <c r="AA71" s="252"/>
      <c r="AB71" s="253"/>
      <c r="AC71" s="245"/>
      <c r="AD71" s="245"/>
      <c r="AE71" s="246"/>
      <c r="AP71" s="207"/>
      <c r="AS71" s="208"/>
    </row>
    <row r="72" spans="1:46" s="197" customFormat="1" ht="27.75" customHeight="1" x14ac:dyDescent="0.25">
      <c r="A72" s="254"/>
      <c r="B72" s="241"/>
      <c r="C72" s="242"/>
      <c r="D72" s="242"/>
      <c r="E72" s="243"/>
      <c r="F72" s="255"/>
      <c r="G72" s="256"/>
      <c r="H72" s="257"/>
      <c r="I72" s="247"/>
      <c r="J72" s="248"/>
      <c r="K72" s="248"/>
      <c r="L72" s="248"/>
      <c r="M72" s="248"/>
      <c r="N72" s="249"/>
      <c r="O72" s="248"/>
      <c r="P72" s="248"/>
      <c r="Q72" s="248"/>
      <c r="R72" s="248"/>
      <c r="S72" s="248"/>
      <c r="T72" s="249"/>
      <c r="U72" s="236"/>
      <c r="V72" s="258"/>
      <c r="W72" s="259"/>
      <c r="X72" s="259"/>
      <c r="Y72" s="259"/>
      <c r="Z72" s="259"/>
      <c r="AA72" s="260"/>
      <c r="AB72" s="255"/>
      <c r="AC72" s="256"/>
      <c r="AD72" s="256"/>
      <c r="AE72" s="257"/>
      <c r="AP72" s="207"/>
      <c r="AS72" s="208"/>
    </row>
    <row r="73" spans="1:46" s="197" customFormat="1" ht="27.75" customHeight="1" x14ac:dyDescent="0.25">
      <c r="B73" s="241"/>
      <c r="C73" s="242"/>
      <c r="D73" s="242"/>
      <c r="E73" s="243"/>
      <c r="F73" s="255"/>
      <c r="G73" s="256"/>
      <c r="H73" s="257"/>
      <c r="I73" s="247"/>
      <c r="J73" s="248"/>
      <c r="K73" s="248"/>
      <c r="L73" s="248"/>
      <c r="M73" s="248"/>
      <c r="N73" s="249"/>
      <c r="O73" s="248"/>
      <c r="P73" s="248"/>
      <c r="Q73" s="248"/>
      <c r="R73" s="248"/>
      <c r="S73" s="248"/>
      <c r="T73" s="249"/>
      <c r="U73" s="236"/>
      <c r="V73" s="258"/>
      <c r="W73" s="259"/>
      <c r="X73" s="259"/>
      <c r="Y73" s="259"/>
      <c r="Z73" s="259"/>
      <c r="AA73" s="260"/>
      <c r="AB73" s="255"/>
      <c r="AC73" s="256"/>
      <c r="AD73" s="256"/>
      <c r="AE73" s="257"/>
      <c r="AP73" s="207"/>
      <c r="AS73" s="208"/>
    </row>
    <row r="74" spans="1:46" s="197" customFormat="1" ht="27.75" customHeight="1" x14ac:dyDescent="0.25">
      <c r="B74" s="241"/>
      <c r="C74" s="242"/>
      <c r="D74" s="242"/>
      <c r="E74" s="243"/>
      <c r="F74" s="255"/>
      <c r="G74" s="256"/>
      <c r="H74" s="257"/>
      <c r="I74" s="247"/>
      <c r="J74" s="248"/>
      <c r="K74" s="248"/>
      <c r="L74" s="248"/>
      <c r="M74" s="248"/>
      <c r="N74" s="249"/>
      <c r="O74" s="248"/>
      <c r="P74" s="248"/>
      <c r="Q74" s="248"/>
      <c r="R74" s="248"/>
      <c r="S74" s="248"/>
      <c r="T74" s="249"/>
      <c r="U74" s="236"/>
      <c r="V74" s="258"/>
      <c r="W74" s="259"/>
      <c r="X74" s="259"/>
      <c r="Y74" s="259"/>
      <c r="Z74" s="259"/>
      <c r="AA74" s="260"/>
      <c r="AB74" s="255"/>
      <c r="AC74" s="256"/>
      <c r="AD74" s="256"/>
      <c r="AE74" s="257"/>
      <c r="AP74" s="207"/>
      <c r="AS74" s="208"/>
    </row>
    <row r="75" spans="1:46" s="197" customFormat="1" ht="27.75" customHeight="1" x14ac:dyDescent="0.25">
      <c r="B75" s="241"/>
      <c r="C75" s="242"/>
      <c r="D75" s="242"/>
      <c r="E75" s="243"/>
      <c r="F75" s="255"/>
      <c r="G75" s="256"/>
      <c r="H75" s="257"/>
      <c r="I75" s="247"/>
      <c r="J75" s="248"/>
      <c r="K75" s="248"/>
      <c r="L75" s="248"/>
      <c r="M75" s="248"/>
      <c r="N75" s="249"/>
      <c r="O75" s="248"/>
      <c r="P75" s="248"/>
      <c r="Q75" s="248"/>
      <c r="R75" s="248"/>
      <c r="S75" s="248"/>
      <c r="T75" s="249"/>
      <c r="U75" s="236"/>
      <c r="V75" s="258"/>
      <c r="W75" s="259"/>
      <c r="X75" s="259"/>
      <c r="Y75" s="259"/>
      <c r="Z75" s="259"/>
      <c r="AA75" s="260"/>
      <c r="AB75" s="255"/>
      <c r="AC75" s="256"/>
      <c r="AD75" s="256"/>
      <c r="AE75" s="257"/>
      <c r="AP75" s="207"/>
      <c r="AS75" s="208"/>
    </row>
    <row r="76" spans="1:46" s="197" customFormat="1" ht="27.75" customHeight="1" x14ac:dyDescent="0.25">
      <c r="B76" s="241"/>
      <c r="C76" s="242"/>
      <c r="D76" s="242"/>
      <c r="E76" s="243"/>
      <c r="F76" s="255"/>
      <c r="G76" s="256"/>
      <c r="H76" s="257"/>
      <c r="I76" s="247"/>
      <c r="J76" s="248"/>
      <c r="K76" s="248"/>
      <c r="L76" s="248"/>
      <c r="M76" s="248"/>
      <c r="N76" s="249"/>
      <c r="O76" s="248"/>
      <c r="P76" s="248"/>
      <c r="Q76" s="248"/>
      <c r="R76" s="248"/>
      <c r="S76" s="248"/>
      <c r="T76" s="249"/>
      <c r="U76" s="236"/>
      <c r="V76" s="258"/>
      <c r="W76" s="259"/>
      <c r="X76" s="259"/>
      <c r="Y76" s="259"/>
      <c r="Z76" s="259"/>
      <c r="AA76" s="260"/>
      <c r="AB76" s="255"/>
      <c r="AC76" s="256"/>
      <c r="AD76" s="256"/>
      <c r="AE76" s="257"/>
      <c r="AP76" s="207"/>
      <c r="AS76" s="208"/>
    </row>
    <row r="77" spans="1:46" s="197" customFormat="1" ht="27.75" customHeight="1" x14ac:dyDescent="0.25">
      <c r="B77" s="241"/>
      <c r="C77" s="242"/>
      <c r="D77" s="242"/>
      <c r="E77" s="243"/>
      <c r="F77" s="244"/>
      <c r="G77" s="245"/>
      <c r="H77" s="246"/>
      <c r="I77" s="247"/>
      <c r="J77" s="248"/>
      <c r="K77" s="248"/>
      <c r="L77" s="248"/>
      <c r="M77" s="248"/>
      <c r="N77" s="249"/>
      <c r="O77" s="248"/>
      <c r="P77" s="248"/>
      <c r="Q77" s="248"/>
      <c r="R77" s="248"/>
      <c r="S77" s="248"/>
      <c r="T77" s="249"/>
      <c r="U77" s="236"/>
      <c r="V77" s="250"/>
      <c r="W77" s="251"/>
      <c r="X77" s="251"/>
      <c r="Y77" s="251"/>
      <c r="Z77" s="251"/>
      <c r="AA77" s="252"/>
      <c r="AB77" s="253"/>
      <c r="AC77" s="245"/>
      <c r="AD77" s="245"/>
      <c r="AE77" s="246"/>
      <c r="AP77" s="207"/>
      <c r="AS77" s="208"/>
    </row>
    <row r="78" spans="1:46" s="197" customFormat="1" ht="27.75" customHeight="1" thickBot="1" x14ac:dyDescent="0.3">
      <c r="B78" s="261"/>
      <c r="C78" s="262"/>
      <c r="D78" s="262"/>
      <c r="E78" s="263"/>
      <c r="F78" s="264"/>
      <c r="G78" s="265"/>
      <c r="H78" s="266"/>
      <c r="I78" s="267"/>
      <c r="J78" s="268"/>
      <c r="K78" s="268"/>
      <c r="L78" s="268"/>
      <c r="M78" s="268"/>
      <c r="N78" s="269"/>
      <c r="O78" s="268"/>
      <c r="P78" s="268"/>
      <c r="Q78" s="268"/>
      <c r="R78" s="268"/>
      <c r="S78" s="268"/>
      <c r="T78" s="269"/>
      <c r="U78" s="236"/>
      <c r="V78" s="270"/>
      <c r="W78" s="271"/>
      <c r="X78" s="271"/>
      <c r="Y78" s="271"/>
      <c r="Z78" s="271"/>
      <c r="AA78" s="272"/>
      <c r="AB78" s="273"/>
      <c r="AC78" s="265"/>
      <c r="AD78" s="265"/>
      <c r="AE78" s="266"/>
      <c r="AP78" s="207"/>
      <c r="AS78" s="208"/>
    </row>
    <row r="79" spans="1:46" s="197" customFormat="1" ht="12.75" customHeight="1" thickTop="1" x14ac:dyDescent="0.25">
      <c r="A79" s="274"/>
      <c r="AG79" s="274"/>
      <c r="AH79" s="274"/>
      <c r="AO79" s="206"/>
      <c r="AQ79" s="207"/>
      <c r="AT79" s="208"/>
    </row>
    <row r="80" spans="1:46" s="198" customFormat="1" ht="27.75" customHeight="1" thickBot="1" x14ac:dyDescent="0.3">
      <c r="A80" s="275"/>
      <c r="B80" s="212" t="s">
        <v>53</v>
      </c>
      <c r="AG80" s="275"/>
      <c r="AH80" s="275"/>
      <c r="AL80" s="197"/>
      <c r="AM80" s="197"/>
      <c r="AN80" s="197"/>
      <c r="AO80" s="213"/>
      <c r="AQ80" s="214"/>
      <c r="AT80" s="215"/>
    </row>
    <row r="81" spans="2:46" s="203" customFormat="1" ht="37.15" customHeight="1" thickTop="1" thickBot="1" x14ac:dyDescent="0.3">
      <c r="B81" s="276" t="s">
        <v>54</v>
      </c>
      <c r="C81" s="277"/>
      <c r="D81" s="277"/>
      <c r="E81" s="278"/>
      <c r="F81" s="279"/>
      <c r="G81" s="280"/>
      <c r="H81" s="280"/>
      <c r="I81" s="280" t="s">
        <v>3</v>
      </c>
      <c r="J81" s="280"/>
      <c r="K81" s="280"/>
      <c r="L81" s="281"/>
      <c r="M81" s="216" t="s">
        <v>55</v>
      </c>
      <c r="N81" s="217"/>
      <c r="O81" s="217"/>
      <c r="P81" s="218"/>
      <c r="Q81" s="282" t="s">
        <v>56</v>
      </c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4"/>
      <c r="AC81" s="285" t="s">
        <v>57</v>
      </c>
      <c r="AD81" s="286"/>
      <c r="AE81" s="287"/>
      <c r="AF81" s="288" t="s">
        <v>58</v>
      </c>
      <c r="AG81" s="289"/>
      <c r="AL81" s="197"/>
      <c r="AM81" s="197"/>
      <c r="AN81" s="197"/>
      <c r="AO81" s="290"/>
      <c r="AQ81" s="225"/>
      <c r="AT81" s="226"/>
    </row>
    <row r="82" spans="2:46" s="197" customFormat="1" ht="27.75" customHeight="1" thickTop="1" x14ac:dyDescent="0.25">
      <c r="B82" s="291"/>
      <c r="C82" s="292"/>
      <c r="D82" s="292"/>
      <c r="E82" s="293"/>
      <c r="F82" s="294"/>
      <c r="G82" s="295"/>
      <c r="H82" s="295"/>
      <c r="I82" s="295"/>
      <c r="J82" s="295"/>
      <c r="K82" s="295"/>
      <c r="L82" s="296"/>
      <c r="M82" s="297"/>
      <c r="N82" s="297"/>
      <c r="O82" s="297"/>
      <c r="P82" s="298"/>
      <c r="Q82" s="299"/>
      <c r="R82" s="300"/>
      <c r="S82" s="300"/>
      <c r="T82" s="300"/>
      <c r="U82" s="300"/>
      <c r="V82" s="300"/>
      <c r="W82" s="300"/>
      <c r="X82" s="300"/>
      <c r="Y82" s="300"/>
      <c r="Z82" s="300"/>
      <c r="AA82" s="300"/>
      <c r="AB82" s="301"/>
      <c r="AC82" s="302"/>
      <c r="AD82" s="303"/>
      <c r="AE82" s="304"/>
      <c r="AF82" s="305"/>
      <c r="AG82" s="306"/>
      <c r="AO82" s="206"/>
      <c r="AQ82" s="207"/>
      <c r="AT82" s="208"/>
    </row>
    <row r="83" spans="2:46" s="197" customFormat="1" ht="27.75" customHeight="1" x14ac:dyDescent="0.25">
      <c r="B83" s="307"/>
      <c r="C83" s="308"/>
      <c r="D83" s="308"/>
      <c r="E83" s="309"/>
      <c r="F83" s="310"/>
      <c r="G83" s="311"/>
      <c r="H83" s="311"/>
      <c r="I83" s="311"/>
      <c r="J83" s="311"/>
      <c r="K83" s="311"/>
      <c r="L83" s="312"/>
      <c r="M83" s="256"/>
      <c r="N83" s="256"/>
      <c r="O83" s="256"/>
      <c r="P83" s="257"/>
      <c r="Q83" s="313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5"/>
      <c r="AC83" s="316"/>
      <c r="AD83" s="317"/>
      <c r="AE83" s="318"/>
      <c r="AF83" s="319"/>
      <c r="AG83" s="320"/>
      <c r="AO83" s="206"/>
      <c r="AQ83" s="207"/>
      <c r="AT83" s="208"/>
    </row>
    <row r="84" spans="2:46" s="197" customFormat="1" ht="27.75" customHeight="1" x14ac:dyDescent="0.25">
      <c r="B84" s="307"/>
      <c r="C84" s="308"/>
      <c r="D84" s="308"/>
      <c r="E84" s="309"/>
      <c r="F84" s="310"/>
      <c r="G84" s="311"/>
      <c r="H84" s="311"/>
      <c r="I84" s="311"/>
      <c r="J84" s="311"/>
      <c r="K84" s="311"/>
      <c r="L84" s="312"/>
      <c r="M84" s="256"/>
      <c r="N84" s="256"/>
      <c r="O84" s="256"/>
      <c r="P84" s="257"/>
      <c r="Q84" s="313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5"/>
      <c r="AC84" s="316"/>
      <c r="AD84" s="317"/>
      <c r="AE84" s="318"/>
      <c r="AF84" s="319"/>
      <c r="AG84" s="320"/>
      <c r="AO84" s="206"/>
      <c r="AQ84" s="207"/>
      <c r="AT84" s="208"/>
    </row>
    <row r="85" spans="2:46" s="197" customFormat="1" ht="27.75" customHeight="1" x14ac:dyDescent="0.25">
      <c r="B85" s="307"/>
      <c r="C85" s="308"/>
      <c r="D85" s="308"/>
      <c r="E85" s="309"/>
      <c r="F85" s="310"/>
      <c r="G85" s="311"/>
      <c r="H85" s="311"/>
      <c r="I85" s="311"/>
      <c r="J85" s="311"/>
      <c r="K85" s="311"/>
      <c r="L85" s="312"/>
      <c r="M85" s="256"/>
      <c r="N85" s="256"/>
      <c r="O85" s="256"/>
      <c r="P85" s="257"/>
      <c r="Q85" s="313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5"/>
      <c r="AC85" s="316"/>
      <c r="AD85" s="317"/>
      <c r="AE85" s="318"/>
      <c r="AF85" s="319"/>
      <c r="AG85" s="320"/>
      <c r="AH85" s="321"/>
      <c r="AO85" s="206"/>
      <c r="AQ85" s="207"/>
      <c r="AT85" s="208"/>
    </row>
    <row r="86" spans="2:46" s="197" customFormat="1" ht="27.75" customHeight="1" x14ac:dyDescent="0.25">
      <c r="B86" s="307"/>
      <c r="C86" s="308"/>
      <c r="D86" s="308"/>
      <c r="E86" s="309"/>
      <c r="F86" s="310"/>
      <c r="G86" s="311"/>
      <c r="H86" s="311"/>
      <c r="I86" s="311"/>
      <c r="J86" s="311"/>
      <c r="K86" s="311"/>
      <c r="L86" s="312"/>
      <c r="M86" s="256"/>
      <c r="N86" s="256"/>
      <c r="O86" s="256"/>
      <c r="P86" s="257"/>
      <c r="Q86" s="313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5"/>
      <c r="AC86" s="316"/>
      <c r="AD86" s="317"/>
      <c r="AE86" s="318"/>
      <c r="AF86" s="319"/>
      <c r="AG86" s="320"/>
      <c r="AH86" s="321"/>
      <c r="AO86" s="206"/>
      <c r="AQ86" s="207"/>
      <c r="AT86" s="208"/>
    </row>
    <row r="87" spans="2:46" s="197" customFormat="1" ht="27.75" customHeight="1" x14ac:dyDescent="0.25">
      <c r="B87" s="307"/>
      <c r="C87" s="308"/>
      <c r="D87" s="308"/>
      <c r="E87" s="309"/>
      <c r="F87" s="310"/>
      <c r="G87" s="311"/>
      <c r="H87" s="311"/>
      <c r="I87" s="311"/>
      <c r="J87" s="311"/>
      <c r="K87" s="311"/>
      <c r="L87" s="312"/>
      <c r="M87" s="256"/>
      <c r="N87" s="256"/>
      <c r="O87" s="256"/>
      <c r="P87" s="257"/>
      <c r="Q87" s="313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5"/>
      <c r="AC87" s="316"/>
      <c r="AD87" s="317"/>
      <c r="AE87" s="318"/>
      <c r="AF87" s="319"/>
      <c r="AG87" s="320"/>
      <c r="AH87" s="321"/>
      <c r="AO87" s="206"/>
      <c r="AQ87" s="207"/>
      <c r="AT87" s="208"/>
    </row>
    <row r="88" spans="2:46" s="197" customFormat="1" ht="27.75" customHeight="1" x14ac:dyDescent="0.25">
      <c r="B88" s="307"/>
      <c r="C88" s="308"/>
      <c r="D88" s="308"/>
      <c r="E88" s="309"/>
      <c r="F88" s="310"/>
      <c r="G88" s="311"/>
      <c r="H88" s="311"/>
      <c r="I88" s="311"/>
      <c r="J88" s="311"/>
      <c r="K88" s="311"/>
      <c r="L88" s="312"/>
      <c r="M88" s="256"/>
      <c r="N88" s="256"/>
      <c r="O88" s="256"/>
      <c r="P88" s="257"/>
      <c r="Q88" s="313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5"/>
      <c r="AC88" s="316"/>
      <c r="AD88" s="317"/>
      <c r="AE88" s="318"/>
      <c r="AF88" s="319"/>
      <c r="AG88" s="320"/>
      <c r="AH88" s="321"/>
      <c r="AO88" s="206"/>
      <c r="AQ88" s="207"/>
      <c r="AT88" s="208"/>
    </row>
    <row r="89" spans="2:46" s="197" customFormat="1" ht="27.75" customHeight="1" x14ac:dyDescent="0.25">
      <c r="B89" s="307"/>
      <c r="C89" s="308"/>
      <c r="D89" s="308"/>
      <c r="E89" s="309"/>
      <c r="F89" s="310"/>
      <c r="G89" s="311"/>
      <c r="H89" s="311"/>
      <c r="I89" s="311"/>
      <c r="J89" s="311"/>
      <c r="K89" s="311"/>
      <c r="L89" s="312"/>
      <c r="M89" s="256"/>
      <c r="N89" s="256"/>
      <c r="O89" s="256"/>
      <c r="P89" s="257"/>
      <c r="Q89" s="313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5"/>
      <c r="AC89" s="316"/>
      <c r="AD89" s="317"/>
      <c r="AE89" s="318"/>
      <c r="AF89" s="319"/>
      <c r="AG89" s="320"/>
      <c r="AH89" s="321"/>
      <c r="AO89" s="206"/>
      <c r="AQ89" s="207"/>
      <c r="AT89" s="208"/>
    </row>
    <row r="90" spans="2:46" s="197" customFormat="1" ht="27.75" customHeight="1" x14ac:dyDescent="0.25">
      <c r="B90" s="307"/>
      <c r="C90" s="308"/>
      <c r="D90" s="308"/>
      <c r="E90" s="309"/>
      <c r="F90" s="310"/>
      <c r="G90" s="311"/>
      <c r="H90" s="311"/>
      <c r="I90" s="311"/>
      <c r="J90" s="311"/>
      <c r="K90" s="311"/>
      <c r="L90" s="312"/>
      <c r="M90" s="256"/>
      <c r="N90" s="256"/>
      <c r="O90" s="256"/>
      <c r="P90" s="257"/>
      <c r="Q90" s="313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5"/>
      <c r="AC90" s="316"/>
      <c r="AD90" s="317"/>
      <c r="AE90" s="318"/>
      <c r="AF90" s="319"/>
      <c r="AG90" s="320"/>
      <c r="AH90" s="321"/>
      <c r="AO90" s="206"/>
      <c r="AQ90" s="207"/>
      <c r="AT90" s="208"/>
    </row>
    <row r="91" spans="2:46" s="197" customFormat="1" ht="27.75" customHeight="1" thickBot="1" x14ac:dyDescent="0.3">
      <c r="B91" s="322"/>
      <c r="C91" s="323"/>
      <c r="D91" s="323"/>
      <c r="E91" s="324"/>
      <c r="F91" s="325"/>
      <c r="G91" s="326"/>
      <c r="H91" s="326"/>
      <c r="I91" s="326"/>
      <c r="J91" s="326"/>
      <c r="K91" s="326"/>
      <c r="L91" s="327"/>
      <c r="M91" s="328"/>
      <c r="N91" s="328"/>
      <c r="O91" s="328"/>
      <c r="P91" s="329"/>
      <c r="Q91" s="330"/>
      <c r="R91" s="331"/>
      <c r="S91" s="331"/>
      <c r="T91" s="331"/>
      <c r="U91" s="331"/>
      <c r="V91" s="331"/>
      <c r="W91" s="331"/>
      <c r="X91" s="331"/>
      <c r="Y91" s="331"/>
      <c r="Z91" s="331"/>
      <c r="AA91" s="331"/>
      <c r="AB91" s="332"/>
      <c r="AC91" s="267"/>
      <c r="AD91" s="268"/>
      <c r="AE91" s="269"/>
      <c r="AF91" s="333"/>
      <c r="AG91" s="334"/>
      <c r="AO91" s="206"/>
      <c r="AQ91" s="207"/>
      <c r="AT91" s="208"/>
    </row>
    <row r="92" spans="2:46" ht="12.75" customHeight="1" thickTop="1" x14ac:dyDescent="0.2">
      <c r="C92" s="335"/>
      <c r="D92" s="335"/>
      <c r="E92" s="335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65"/>
      <c r="T92" s="65"/>
      <c r="U92" s="65"/>
    </row>
    <row r="93" spans="2:46" ht="12.75" customHeight="1" x14ac:dyDescent="0.2"/>
    <row r="94" spans="2:46" ht="12.75" customHeight="1" x14ac:dyDescent="0.2"/>
    <row r="95" spans="2:46" ht="12.75" customHeight="1" x14ac:dyDescent="0.4">
      <c r="B95" s="337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</row>
    <row r="96" spans="2:46" s="343" customFormat="1" ht="30" customHeight="1" x14ac:dyDescent="0.4">
      <c r="B96" s="338" t="s">
        <v>59</v>
      </c>
      <c r="C96" s="338"/>
      <c r="D96" s="338"/>
      <c r="E96" s="338"/>
      <c r="F96" s="338"/>
      <c r="G96" s="338"/>
      <c r="H96" s="339">
        <f>IF(COUNT(C8:AF61)&gt;0,SUM(AG8:AG61),"")</f>
        <v>54.724999999999994</v>
      </c>
      <c r="I96" s="339"/>
      <c r="J96" s="339"/>
      <c r="K96" s="340" t="s">
        <v>60</v>
      </c>
      <c r="L96" s="341"/>
      <c r="M96" s="341"/>
      <c r="N96" s="342"/>
      <c r="O96" s="342"/>
      <c r="AL96" s="59"/>
      <c r="AM96" s="59"/>
      <c r="AN96" s="59"/>
      <c r="AO96" s="344"/>
      <c r="AQ96" s="345"/>
      <c r="AT96" s="346"/>
    </row>
    <row r="97" spans="1:46" s="343" customFormat="1" ht="30" customHeight="1" x14ac:dyDescent="0.4">
      <c r="B97" s="338" t="s">
        <v>61</v>
      </c>
      <c r="C97" s="338"/>
      <c r="D97" s="338"/>
      <c r="E97" s="338"/>
      <c r="F97" s="338"/>
      <c r="G97" s="338"/>
      <c r="H97" s="347">
        <f>COUNT(C8:AF61)-COUNTIF(C8:AF61,0)</f>
        <v>14</v>
      </c>
      <c r="I97" s="347"/>
      <c r="J97" s="347"/>
      <c r="K97" s="340" t="s">
        <v>62</v>
      </c>
      <c r="L97" s="341"/>
      <c r="M97" s="341"/>
      <c r="N97" s="342"/>
      <c r="O97" s="342"/>
      <c r="AL97" s="59"/>
      <c r="AM97" s="59"/>
      <c r="AN97" s="59"/>
      <c r="AO97" s="344"/>
      <c r="AQ97" s="345"/>
      <c r="AT97" s="346"/>
    </row>
    <row r="98" spans="1:46" s="343" customFormat="1" ht="30" customHeight="1" x14ac:dyDescent="0.4">
      <c r="B98" s="338" t="s">
        <v>63</v>
      </c>
      <c r="C98" s="338"/>
      <c r="D98" s="338"/>
      <c r="E98" s="338"/>
      <c r="F98" s="338"/>
      <c r="G98" s="338"/>
      <c r="H98" s="339">
        <f>IF(ISNUMBER(H96)=TRUE,H96/H97,"")</f>
        <v>3.9089285714285711</v>
      </c>
      <c r="I98" s="339"/>
      <c r="J98" s="339"/>
      <c r="K98" s="340" t="s">
        <v>60</v>
      </c>
      <c r="L98" s="341"/>
      <c r="M98" s="341"/>
      <c r="N98" s="342"/>
      <c r="O98" s="342"/>
      <c r="AL98" s="59"/>
      <c r="AM98" s="59"/>
      <c r="AN98" s="59"/>
      <c r="AO98" s="344"/>
      <c r="AQ98" s="345"/>
      <c r="AT98" s="346"/>
    </row>
    <row r="99" spans="1:46" s="343" customFormat="1" ht="30" customHeight="1" x14ac:dyDescent="0.4">
      <c r="B99" s="338" t="s">
        <v>64</v>
      </c>
      <c r="C99" s="338"/>
      <c r="D99" s="338"/>
      <c r="E99" s="338"/>
      <c r="F99" s="338"/>
      <c r="G99" s="338"/>
      <c r="H99" s="348">
        <f>IF(COUNT(C8:AF61)&gt;0,MAX(C8:AF61),"")</f>
        <v>14.925000000000001</v>
      </c>
      <c r="I99" s="348"/>
      <c r="J99" s="348"/>
      <c r="K99" s="340" t="str">
        <f>IF(COUNT(C8:AF61)&gt;0,VLOOKUP(AO6,AO8:AP61,2,FALSE),"")</f>
        <v>Smuđ Goričan</v>
      </c>
      <c r="L99" s="340"/>
      <c r="M99" s="340"/>
      <c r="N99" s="342"/>
      <c r="O99" s="342"/>
      <c r="AL99" s="59"/>
      <c r="AM99" s="59"/>
      <c r="AN99" s="59"/>
      <c r="AO99" s="344"/>
      <c r="AQ99" s="345"/>
      <c r="AT99" s="346"/>
    </row>
    <row r="100" spans="1:46" ht="12.75" customHeight="1" x14ac:dyDescent="0.2">
      <c r="A100" s="274"/>
      <c r="B100" s="349"/>
      <c r="C100" s="274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197"/>
      <c r="AJ100" s="197"/>
    </row>
    <row r="101" spans="1:46" ht="12.75" customHeight="1" x14ac:dyDescent="0.2">
      <c r="A101" s="274"/>
      <c r="B101" s="349"/>
      <c r="C101" s="350"/>
      <c r="D101" s="350"/>
      <c r="E101" s="350"/>
      <c r="F101" s="350"/>
      <c r="G101" s="350"/>
      <c r="H101" s="350"/>
      <c r="I101" s="350"/>
      <c r="J101" s="350"/>
      <c r="K101" s="350"/>
      <c r="L101" s="350"/>
      <c r="M101" s="350"/>
      <c r="N101" s="350"/>
      <c r="O101" s="350"/>
      <c r="P101" s="350"/>
      <c r="Q101" s="350"/>
      <c r="R101" s="350"/>
      <c r="S101" s="350"/>
      <c r="T101" s="350"/>
      <c r="U101" s="350"/>
      <c r="V101" s="350"/>
      <c r="W101" s="350"/>
      <c r="X101" s="350"/>
      <c r="Y101" s="350"/>
      <c r="Z101" s="350"/>
      <c r="AA101" s="350"/>
      <c r="AB101" s="350"/>
      <c r="AC101" s="350"/>
      <c r="AD101" s="350"/>
      <c r="AE101" s="350"/>
      <c r="AF101" s="350"/>
      <c r="AG101" s="274"/>
      <c r="AH101" s="274"/>
      <c r="AI101" s="197"/>
      <c r="AJ101" s="197"/>
    </row>
    <row r="102" spans="1:46" ht="12.75" customHeight="1" x14ac:dyDescent="0.2">
      <c r="A102" s="351"/>
      <c r="B102" s="352"/>
      <c r="C102" s="353"/>
      <c r="D102" s="353"/>
      <c r="E102" s="353"/>
      <c r="F102" s="353"/>
      <c r="G102" s="353"/>
      <c r="H102" s="353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3"/>
      <c r="X102" s="353"/>
      <c r="Y102" s="353"/>
      <c r="Z102" s="353"/>
      <c r="AA102" s="353"/>
      <c r="AB102" s="353"/>
      <c r="AC102" s="353"/>
      <c r="AD102" s="353"/>
      <c r="AE102" s="353"/>
      <c r="AF102" s="353"/>
      <c r="AG102" s="354"/>
      <c r="AH102" s="354"/>
      <c r="AI102" s="355"/>
      <c r="AJ102" s="355"/>
    </row>
    <row r="103" spans="1:46" ht="12.75" customHeight="1" x14ac:dyDescent="0.2">
      <c r="A103" s="351"/>
      <c r="B103" s="352"/>
      <c r="C103" s="353"/>
      <c r="D103" s="353"/>
      <c r="E103" s="353"/>
      <c r="F103" s="353"/>
      <c r="G103" s="353"/>
      <c r="H103" s="353"/>
      <c r="I103" s="353"/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3"/>
      <c r="X103" s="353"/>
      <c r="Y103" s="353"/>
      <c r="Z103" s="353"/>
      <c r="AA103" s="353"/>
      <c r="AB103" s="353"/>
      <c r="AC103" s="353"/>
      <c r="AD103" s="353"/>
      <c r="AE103" s="353"/>
      <c r="AF103" s="353"/>
      <c r="AG103" s="354"/>
      <c r="AH103" s="354"/>
      <c r="AI103" s="355"/>
      <c r="AJ103" s="355"/>
    </row>
    <row r="104" spans="1:46" ht="12.75" customHeight="1" x14ac:dyDescent="0.2">
      <c r="A104" s="351"/>
      <c r="B104" s="352"/>
      <c r="C104" s="353"/>
      <c r="D104" s="353"/>
      <c r="E104" s="353"/>
      <c r="F104" s="353"/>
      <c r="G104" s="353"/>
      <c r="H104" s="353"/>
      <c r="I104" s="353"/>
      <c r="J104" s="353"/>
      <c r="K104" s="353"/>
      <c r="L104" s="353"/>
      <c r="M104" s="353"/>
      <c r="N104" s="353"/>
      <c r="O104" s="353"/>
      <c r="P104" s="353"/>
      <c r="Q104" s="353"/>
      <c r="R104" s="353"/>
      <c r="S104" s="353"/>
      <c r="T104" s="353"/>
      <c r="U104" s="353"/>
      <c r="V104" s="353"/>
      <c r="W104" s="353"/>
      <c r="X104" s="353"/>
      <c r="Y104" s="353"/>
      <c r="Z104" s="353"/>
      <c r="AA104" s="353"/>
      <c r="AB104" s="353"/>
      <c r="AC104" s="353"/>
      <c r="AD104" s="353"/>
      <c r="AE104" s="353"/>
      <c r="AF104" s="353"/>
      <c r="AG104" s="354"/>
      <c r="AH104" s="354"/>
      <c r="AI104" s="355"/>
      <c r="AJ104" s="355"/>
    </row>
    <row r="105" spans="1:46" ht="12.75" customHeight="1" x14ac:dyDescent="0.2">
      <c r="A105" s="351"/>
      <c r="B105" s="352"/>
      <c r="C105" s="353"/>
      <c r="D105" s="353"/>
      <c r="E105" s="353"/>
      <c r="F105" s="353"/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353"/>
      <c r="U105" s="353"/>
      <c r="V105" s="353"/>
      <c r="W105" s="353"/>
      <c r="X105" s="353"/>
      <c r="Y105" s="353"/>
      <c r="Z105" s="353"/>
      <c r="AA105" s="353"/>
      <c r="AB105" s="353"/>
      <c r="AC105" s="353"/>
      <c r="AD105" s="353"/>
      <c r="AE105" s="353"/>
      <c r="AF105" s="353"/>
      <c r="AG105" s="354"/>
      <c r="AH105" s="354"/>
      <c r="AI105" s="355"/>
      <c r="AJ105" s="355"/>
    </row>
    <row r="106" spans="1:46" ht="12.75" customHeight="1" x14ac:dyDescent="0.2">
      <c r="A106" s="351"/>
      <c r="B106" s="352"/>
      <c r="C106" s="353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3"/>
      <c r="Q106" s="353"/>
      <c r="R106" s="353"/>
      <c r="S106" s="353"/>
      <c r="T106" s="353"/>
      <c r="U106" s="353"/>
      <c r="V106" s="353"/>
      <c r="W106" s="353"/>
      <c r="X106" s="353"/>
      <c r="Y106" s="353"/>
      <c r="Z106" s="353"/>
      <c r="AA106" s="353"/>
      <c r="AB106" s="353"/>
      <c r="AC106" s="353"/>
      <c r="AD106" s="353"/>
      <c r="AE106" s="353"/>
      <c r="AF106" s="353"/>
      <c r="AG106" s="354"/>
      <c r="AH106" s="354"/>
      <c r="AI106" s="355"/>
      <c r="AJ106" s="355"/>
    </row>
    <row r="107" spans="1:46" ht="12.75" customHeight="1" x14ac:dyDescent="0.2">
      <c r="A107" s="351"/>
      <c r="B107" s="352"/>
      <c r="C107" s="353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353"/>
      <c r="Z107" s="353"/>
      <c r="AA107" s="353"/>
      <c r="AB107" s="353"/>
      <c r="AC107" s="353"/>
      <c r="AD107" s="353"/>
      <c r="AE107" s="353"/>
      <c r="AF107" s="353"/>
      <c r="AG107" s="354"/>
      <c r="AH107" s="354"/>
      <c r="AI107" s="355"/>
      <c r="AJ107" s="355"/>
    </row>
    <row r="108" spans="1:46" ht="12.75" customHeight="1" x14ac:dyDescent="0.2">
      <c r="A108" s="351"/>
      <c r="B108" s="352"/>
      <c r="C108" s="353"/>
      <c r="D108" s="353"/>
      <c r="E108" s="353"/>
      <c r="F108" s="353"/>
      <c r="G108" s="353"/>
      <c r="H108" s="353"/>
      <c r="I108" s="353"/>
      <c r="J108" s="353"/>
      <c r="K108" s="353"/>
      <c r="L108" s="353"/>
      <c r="M108" s="353"/>
      <c r="N108" s="353"/>
      <c r="O108" s="353"/>
      <c r="P108" s="353"/>
      <c r="Q108" s="353"/>
      <c r="R108" s="353"/>
      <c r="S108" s="353"/>
      <c r="T108" s="353"/>
      <c r="U108" s="353"/>
      <c r="V108" s="353"/>
      <c r="W108" s="353"/>
      <c r="X108" s="353"/>
      <c r="Y108" s="353"/>
      <c r="Z108" s="353"/>
      <c r="AA108" s="353"/>
      <c r="AB108" s="353"/>
      <c r="AC108" s="353"/>
      <c r="AD108" s="353"/>
      <c r="AE108" s="353"/>
      <c r="AF108" s="353"/>
      <c r="AG108" s="354"/>
      <c r="AH108" s="354"/>
      <c r="AI108" s="355"/>
      <c r="AJ108" s="355"/>
    </row>
    <row r="109" spans="1:46" ht="12.75" customHeight="1" x14ac:dyDescent="0.2">
      <c r="A109" s="351"/>
      <c r="B109" s="352"/>
      <c r="C109" s="353"/>
      <c r="D109" s="353"/>
      <c r="E109" s="353"/>
      <c r="F109" s="353"/>
      <c r="G109" s="353"/>
      <c r="H109" s="353"/>
      <c r="I109" s="353"/>
      <c r="J109" s="353"/>
      <c r="K109" s="353"/>
      <c r="L109" s="353"/>
      <c r="M109" s="353"/>
      <c r="N109" s="353"/>
      <c r="O109" s="353"/>
      <c r="P109" s="353"/>
      <c r="Q109" s="353"/>
      <c r="R109" s="353"/>
      <c r="S109" s="353"/>
      <c r="T109" s="353"/>
      <c r="U109" s="353"/>
      <c r="V109" s="353"/>
      <c r="W109" s="353"/>
      <c r="X109" s="353"/>
      <c r="Y109" s="353"/>
      <c r="Z109" s="353"/>
      <c r="AA109" s="353"/>
      <c r="AB109" s="353"/>
      <c r="AC109" s="353"/>
      <c r="AD109" s="353"/>
      <c r="AE109" s="353"/>
      <c r="AF109" s="353"/>
      <c r="AG109" s="354"/>
      <c r="AH109" s="354"/>
      <c r="AI109" s="355"/>
      <c r="AJ109" s="355"/>
    </row>
    <row r="110" spans="1:46" ht="12.75" customHeight="1" x14ac:dyDescent="0.2">
      <c r="A110" s="351"/>
      <c r="B110" s="352"/>
      <c r="C110" s="353"/>
      <c r="D110" s="353"/>
      <c r="E110" s="353"/>
      <c r="F110" s="353"/>
      <c r="G110" s="353"/>
      <c r="H110" s="353"/>
      <c r="I110" s="353"/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353"/>
      <c r="W110" s="353"/>
      <c r="X110" s="353"/>
      <c r="Y110" s="353"/>
      <c r="Z110" s="353"/>
      <c r="AA110" s="353"/>
      <c r="AB110" s="353"/>
      <c r="AC110" s="353"/>
      <c r="AD110" s="353"/>
      <c r="AE110" s="353"/>
      <c r="AF110" s="353"/>
      <c r="AG110" s="354"/>
      <c r="AH110" s="354"/>
      <c r="AI110" s="355"/>
      <c r="AJ110" s="355"/>
    </row>
    <row r="111" spans="1:46" ht="12.75" customHeight="1" x14ac:dyDescent="0.2">
      <c r="A111" s="351"/>
      <c r="B111" s="352"/>
      <c r="C111" s="353"/>
      <c r="D111" s="353"/>
      <c r="E111" s="353"/>
      <c r="F111" s="353"/>
      <c r="G111" s="353"/>
      <c r="H111" s="353"/>
      <c r="I111" s="353"/>
      <c r="J111" s="353"/>
      <c r="K111" s="353"/>
      <c r="L111" s="353"/>
      <c r="M111" s="353"/>
      <c r="N111" s="353"/>
      <c r="O111" s="353"/>
      <c r="P111" s="353"/>
      <c r="Q111" s="353"/>
      <c r="R111" s="353"/>
      <c r="S111" s="353"/>
      <c r="T111" s="353"/>
      <c r="U111" s="353"/>
      <c r="V111" s="353"/>
      <c r="W111" s="353"/>
      <c r="X111" s="353"/>
      <c r="Y111" s="353"/>
      <c r="Z111" s="353"/>
      <c r="AA111" s="353"/>
      <c r="AB111" s="353"/>
      <c r="AC111" s="353"/>
      <c r="AD111" s="353"/>
      <c r="AE111" s="353"/>
      <c r="AF111" s="353"/>
      <c r="AG111" s="354"/>
      <c r="AH111" s="354"/>
      <c r="AI111" s="355"/>
      <c r="AJ111" s="355"/>
    </row>
    <row r="112" spans="1:46" ht="12.75" customHeight="1" x14ac:dyDescent="0.2">
      <c r="A112" s="351"/>
      <c r="B112" s="352"/>
      <c r="C112" s="353"/>
      <c r="D112" s="353"/>
      <c r="E112" s="353"/>
      <c r="F112" s="353"/>
      <c r="G112" s="353"/>
      <c r="H112" s="353"/>
      <c r="I112" s="353"/>
      <c r="J112" s="353"/>
      <c r="K112" s="353"/>
      <c r="L112" s="353"/>
      <c r="M112" s="353"/>
      <c r="N112" s="353"/>
      <c r="O112" s="353"/>
      <c r="P112" s="353"/>
      <c r="Q112" s="353"/>
      <c r="R112" s="353"/>
      <c r="S112" s="353"/>
      <c r="T112" s="353"/>
      <c r="U112" s="353"/>
      <c r="V112" s="353"/>
      <c r="W112" s="353"/>
      <c r="X112" s="353"/>
      <c r="Y112" s="353"/>
      <c r="Z112" s="353"/>
      <c r="AA112" s="353"/>
      <c r="AB112" s="353"/>
      <c r="AC112" s="353"/>
      <c r="AD112" s="353"/>
      <c r="AE112" s="353"/>
      <c r="AF112" s="353"/>
      <c r="AG112" s="354"/>
      <c r="AH112" s="354"/>
      <c r="AI112" s="355"/>
      <c r="AJ112" s="355"/>
    </row>
    <row r="113" spans="1:36" ht="12.75" customHeight="1" x14ac:dyDescent="0.2">
      <c r="A113" s="351"/>
      <c r="B113" s="352"/>
      <c r="C113" s="353"/>
      <c r="D113" s="353"/>
      <c r="E113" s="353"/>
      <c r="F113" s="353"/>
      <c r="G113" s="353"/>
      <c r="H113" s="353"/>
      <c r="I113" s="353"/>
      <c r="J113" s="353"/>
      <c r="K113" s="353"/>
      <c r="L113" s="353"/>
      <c r="M113" s="353"/>
      <c r="N113" s="353"/>
      <c r="O113" s="353"/>
      <c r="P113" s="353"/>
      <c r="Q113" s="353"/>
      <c r="R113" s="353"/>
      <c r="S113" s="353"/>
      <c r="T113" s="353"/>
      <c r="U113" s="353"/>
      <c r="V113" s="353"/>
      <c r="W113" s="353"/>
      <c r="X113" s="353"/>
      <c r="Y113" s="353"/>
      <c r="Z113" s="353"/>
      <c r="AA113" s="353"/>
      <c r="AB113" s="353"/>
      <c r="AC113" s="353"/>
      <c r="AD113" s="353"/>
      <c r="AE113" s="353"/>
      <c r="AF113" s="353"/>
      <c r="AG113" s="354"/>
      <c r="AH113" s="354"/>
      <c r="AI113" s="355"/>
      <c r="AJ113" s="355"/>
    </row>
    <row r="114" spans="1:36" ht="12.75" customHeight="1" x14ac:dyDescent="0.2">
      <c r="A114" s="351"/>
      <c r="B114" s="352"/>
      <c r="C114" s="353"/>
      <c r="D114" s="353"/>
      <c r="E114" s="353"/>
      <c r="F114" s="353"/>
      <c r="G114" s="353"/>
      <c r="H114" s="353"/>
      <c r="I114" s="353"/>
      <c r="J114" s="353"/>
      <c r="K114" s="353"/>
      <c r="L114" s="353"/>
      <c r="M114" s="353"/>
      <c r="N114" s="353"/>
      <c r="O114" s="353"/>
      <c r="P114" s="353"/>
      <c r="Q114" s="353"/>
      <c r="R114" s="353"/>
      <c r="S114" s="353"/>
      <c r="T114" s="353"/>
      <c r="U114" s="353"/>
      <c r="V114" s="353"/>
      <c r="W114" s="353"/>
      <c r="X114" s="353"/>
      <c r="Y114" s="353"/>
      <c r="Z114" s="353"/>
      <c r="AA114" s="353"/>
      <c r="AB114" s="353"/>
      <c r="AC114" s="353"/>
      <c r="AD114" s="353"/>
      <c r="AE114" s="353"/>
      <c r="AF114" s="353"/>
      <c r="AG114" s="354"/>
      <c r="AH114" s="354"/>
      <c r="AI114" s="355"/>
      <c r="AJ114" s="355"/>
    </row>
    <row r="115" spans="1:36" ht="12.75" customHeight="1" x14ac:dyDescent="0.2">
      <c r="A115" s="351"/>
      <c r="B115" s="352"/>
      <c r="C115" s="353"/>
      <c r="D115" s="353"/>
      <c r="E115" s="353"/>
      <c r="F115" s="353"/>
      <c r="G115" s="353"/>
      <c r="H115" s="353"/>
      <c r="I115" s="353"/>
      <c r="J115" s="353"/>
      <c r="K115" s="353"/>
      <c r="L115" s="353"/>
      <c r="M115" s="353"/>
      <c r="N115" s="353"/>
      <c r="O115" s="353"/>
      <c r="P115" s="353"/>
      <c r="Q115" s="353"/>
      <c r="R115" s="353"/>
      <c r="S115" s="353"/>
      <c r="T115" s="353"/>
      <c r="U115" s="353"/>
      <c r="V115" s="353"/>
      <c r="W115" s="353"/>
      <c r="X115" s="353"/>
      <c r="Y115" s="353"/>
      <c r="Z115" s="353"/>
      <c r="AA115" s="353"/>
      <c r="AB115" s="353"/>
      <c r="AC115" s="353"/>
      <c r="AD115" s="353"/>
      <c r="AE115" s="353"/>
      <c r="AF115" s="353"/>
      <c r="AG115" s="354"/>
      <c r="AH115" s="354"/>
      <c r="AI115" s="355"/>
      <c r="AJ115" s="355"/>
    </row>
    <row r="116" spans="1:36" ht="12.75" customHeight="1" x14ac:dyDescent="0.2">
      <c r="A116" s="351"/>
      <c r="B116" s="352"/>
      <c r="C116" s="353"/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3"/>
      <c r="Q116" s="353"/>
      <c r="R116" s="353"/>
      <c r="S116" s="353"/>
      <c r="T116" s="353"/>
      <c r="U116" s="353"/>
      <c r="V116" s="353"/>
      <c r="W116" s="353"/>
      <c r="X116" s="353"/>
      <c r="Y116" s="353"/>
      <c r="Z116" s="353"/>
      <c r="AA116" s="353"/>
      <c r="AB116" s="353"/>
      <c r="AC116" s="353"/>
      <c r="AD116" s="353"/>
      <c r="AE116" s="353"/>
      <c r="AF116" s="353"/>
      <c r="AG116" s="354"/>
      <c r="AH116" s="354"/>
      <c r="AI116" s="355"/>
      <c r="AJ116" s="355"/>
    </row>
    <row r="117" spans="1:36" ht="12.75" customHeight="1" x14ac:dyDescent="0.2">
      <c r="A117" s="351"/>
      <c r="B117" s="352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3"/>
      <c r="X117" s="353"/>
      <c r="Y117" s="353"/>
      <c r="Z117" s="353"/>
      <c r="AA117" s="353"/>
      <c r="AB117" s="353"/>
      <c r="AC117" s="353"/>
      <c r="AD117" s="353"/>
      <c r="AE117" s="353"/>
      <c r="AF117" s="353"/>
      <c r="AG117" s="354"/>
      <c r="AH117" s="354"/>
      <c r="AI117" s="355"/>
      <c r="AJ117" s="355"/>
    </row>
    <row r="118" spans="1:36" ht="12.75" customHeight="1" x14ac:dyDescent="0.2">
      <c r="A118" s="351"/>
      <c r="B118" s="352"/>
      <c r="C118" s="353"/>
      <c r="D118" s="353"/>
      <c r="E118" s="353"/>
      <c r="F118" s="353"/>
      <c r="G118" s="353"/>
      <c r="H118" s="353"/>
      <c r="I118" s="353"/>
      <c r="J118" s="353"/>
      <c r="K118" s="353"/>
      <c r="L118" s="353"/>
      <c r="M118" s="353"/>
      <c r="N118" s="353"/>
      <c r="O118" s="353"/>
      <c r="P118" s="353"/>
      <c r="Q118" s="353"/>
      <c r="R118" s="353"/>
      <c r="S118" s="353"/>
      <c r="T118" s="353"/>
      <c r="U118" s="353"/>
      <c r="V118" s="353"/>
      <c r="W118" s="353"/>
      <c r="X118" s="353"/>
      <c r="Y118" s="353"/>
      <c r="Z118" s="353"/>
      <c r="AA118" s="353"/>
      <c r="AB118" s="353"/>
      <c r="AC118" s="353"/>
      <c r="AD118" s="353"/>
      <c r="AE118" s="353"/>
      <c r="AF118" s="353"/>
      <c r="AG118" s="354"/>
      <c r="AH118" s="354"/>
      <c r="AI118" s="355"/>
      <c r="AJ118" s="355"/>
    </row>
    <row r="119" spans="1:36" ht="12.75" customHeight="1" x14ac:dyDescent="0.2">
      <c r="A119" s="351"/>
      <c r="B119" s="356"/>
      <c r="C119" s="353"/>
      <c r="D119" s="353"/>
      <c r="E119" s="353"/>
      <c r="F119" s="353"/>
      <c r="G119" s="353"/>
      <c r="H119" s="353"/>
      <c r="I119" s="353"/>
      <c r="J119" s="353"/>
      <c r="K119" s="353"/>
      <c r="L119" s="353"/>
      <c r="M119" s="353"/>
      <c r="N119" s="353"/>
      <c r="O119" s="353"/>
      <c r="P119" s="353"/>
      <c r="Q119" s="353"/>
      <c r="R119" s="353"/>
      <c r="S119" s="353"/>
      <c r="T119" s="353"/>
      <c r="U119" s="353"/>
      <c r="V119" s="353"/>
      <c r="W119" s="353"/>
      <c r="X119" s="353"/>
      <c r="Y119" s="353"/>
      <c r="Z119" s="353"/>
      <c r="AA119" s="353"/>
      <c r="AB119" s="353"/>
      <c r="AC119" s="353"/>
      <c r="AD119" s="353"/>
      <c r="AE119" s="353"/>
      <c r="AF119" s="353"/>
      <c r="AG119" s="354"/>
      <c r="AH119" s="354"/>
      <c r="AI119" s="355"/>
      <c r="AJ119" s="355"/>
    </row>
    <row r="120" spans="1:36" ht="12.75" customHeight="1" x14ac:dyDescent="0.2">
      <c r="A120" s="351"/>
      <c r="B120" s="356"/>
      <c r="C120" s="353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3"/>
      <c r="V120" s="353"/>
      <c r="W120" s="353"/>
      <c r="X120" s="353"/>
      <c r="Y120" s="353"/>
      <c r="Z120" s="353"/>
      <c r="AA120" s="353"/>
      <c r="AB120" s="353"/>
      <c r="AC120" s="353"/>
      <c r="AD120" s="353"/>
      <c r="AE120" s="353"/>
      <c r="AF120" s="353"/>
      <c r="AG120" s="354"/>
      <c r="AH120" s="354"/>
      <c r="AI120" s="355"/>
      <c r="AJ120" s="355"/>
    </row>
    <row r="121" spans="1:36" ht="12.75" customHeight="1" x14ac:dyDescent="0.2">
      <c r="A121" s="351"/>
      <c r="B121" s="356"/>
      <c r="C121" s="353"/>
      <c r="D121" s="353"/>
      <c r="E121" s="353"/>
      <c r="F121" s="353"/>
      <c r="G121" s="353"/>
      <c r="H121" s="353"/>
      <c r="I121" s="353"/>
      <c r="J121" s="353"/>
      <c r="K121" s="353"/>
      <c r="L121" s="353"/>
      <c r="M121" s="353"/>
      <c r="N121" s="353"/>
      <c r="O121" s="353"/>
      <c r="P121" s="353"/>
      <c r="Q121" s="353"/>
      <c r="R121" s="353"/>
      <c r="S121" s="353"/>
      <c r="T121" s="353"/>
      <c r="U121" s="353"/>
      <c r="V121" s="353"/>
      <c r="W121" s="353"/>
      <c r="X121" s="353"/>
      <c r="Y121" s="353"/>
      <c r="Z121" s="353"/>
      <c r="AA121" s="353"/>
      <c r="AB121" s="353"/>
      <c r="AC121" s="353"/>
      <c r="AD121" s="353"/>
      <c r="AE121" s="353"/>
      <c r="AF121" s="353"/>
      <c r="AG121" s="354"/>
      <c r="AH121" s="354"/>
      <c r="AI121" s="355"/>
      <c r="AJ121" s="355"/>
    </row>
    <row r="122" spans="1:36" ht="12.75" customHeight="1" x14ac:dyDescent="0.2">
      <c r="A122" s="351"/>
      <c r="B122" s="356"/>
      <c r="C122" s="353"/>
      <c r="D122" s="353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3"/>
      <c r="V122" s="353"/>
      <c r="W122" s="353"/>
      <c r="X122" s="353"/>
      <c r="Y122" s="353"/>
      <c r="Z122" s="353"/>
      <c r="AA122" s="353"/>
      <c r="AB122" s="353"/>
      <c r="AC122" s="353"/>
      <c r="AD122" s="353"/>
      <c r="AE122" s="353"/>
      <c r="AF122" s="353"/>
      <c r="AG122" s="354"/>
      <c r="AH122" s="354"/>
      <c r="AI122" s="355"/>
      <c r="AJ122" s="355"/>
    </row>
    <row r="123" spans="1:36" ht="12.75" customHeight="1" x14ac:dyDescent="0.2">
      <c r="A123" s="351"/>
      <c r="B123" s="356"/>
      <c r="C123" s="353"/>
      <c r="D123" s="353"/>
      <c r="E123" s="353"/>
      <c r="F123" s="353"/>
      <c r="G123" s="353"/>
      <c r="H123" s="353"/>
      <c r="I123" s="353"/>
      <c r="J123" s="353"/>
      <c r="K123" s="353"/>
      <c r="L123" s="353"/>
      <c r="M123" s="353"/>
      <c r="N123" s="353"/>
      <c r="O123" s="353"/>
      <c r="P123" s="353"/>
      <c r="Q123" s="353"/>
      <c r="R123" s="353"/>
      <c r="S123" s="353"/>
      <c r="T123" s="353"/>
      <c r="U123" s="353"/>
      <c r="V123" s="353"/>
      <c r="W123" s="353"/>
      <c r="X123" s="353"/>
      <c r="Y123" s="353"/>
      <c r="Z123" s="353"/>
      <c r="AA123" s="353"/>
      <c r="AB123" s="353"/>
      <c r="AC123" s="353"/>
      <c r="AD123" s="353"/>
      <c r="AE123" s="353"/>
      <c r="AF123" s="353"/>
      <c r="AG123" s="354"/>
      <c r="AH123" s="354"/>
      <c r="AI123" s="355"/>
      <c r="AJ123" s="355"/>
    </row>
    <row r="124" spans="1:36" ht="12.75" customHeight="1" x14ac:dyDescent="0.2"/>
    <row r="125" spans="1:36" ht="12.75" customHeight="1" x14ac:dyDescent="0.2">
      <c r="B125" s="356"/>
      <c r="AD125" s="357"/>
      <c r="AG125" s="358"/>
      <c r="AH125" s="358"/>
    </row>
    <row r="126" spans="1:36" ht="12.75" customHeight="1" x14ac:dyDescent="0.2">
      <c r="B126" s="359"/>
      <c r="AD126" s="357"/>
      <c r="AG126" s="360"/>
      <c r="AH126" s="360"/>
    </row>
    <row r="127" spans="1:36" ht="12.75" customHeight="1" x14ac:dyDescent="0.2">
      <c r="AD127" s="357"/>
      <c r="AG127" s="358"/>
      <c r="AH127" s="358"/>
    </row>
    <row r="128" spans="1:36" ht="12.75" customHeight="1" x14ac:dyDescent="0.2"/>
    <row r="129" spans="2:34" ht="12.75" customHeight="1" x14ac:dyDescent="0.2">
      <c r="B129" s="361"/>
      <c r="W129" s="362"/>
    </row>
    <row r="130" spans="2:34" ht="12.75" customHeight="1" x14ac:dyDescent="0.2">
      <c r="B130" s="363"/>
      <c r="C130" s="364"/>
      <c r="D130" s="364"/>
      <c r="E130" s="364"/>
      <c r="F130" s="364"/>
      <c r="G130" s="364"/>
      <c r="H130" s="364"/>
      <c r="I130" s="364"/>
      <c r="J130" s="364"/>
      <c r="K130" s="364"/>
      <c r="L130" s="364"/>
      <c r="M130" s="364"/>
      <c r="N130" s="364"/>
      <c r="O130" s="364"/>
      <c r="P130" s="364"/>
      <c r="Q130" s="364"/>
      <c r="R130" s="364"/>
      <c r="S130" s="364"/>
      <c r="T130" s="364"/>
      <c r="U130" s="364"/>
      <c r="W130" s="362"/>
      <c r="X130" s="362"/>
      <c r="Y130" s="362"/>
      <c r="Z130" s="362"/>
      <c r="AA130" s="362"/>
      <c r="AB130" s="362"/>
      <c r="AC130" s="362"/>
    </row>
    <row r="131" spans="2:34" ht="12.75" customHeight="1" x14ac:dyDescent="0.2">
      <c r="B131" s="352"/>
      <c r="C131" s="335"/>
      <c r="D131" s="335"/>
      <c r="E131" s="335"/>
      <c r="W131" s="365"/>
      <c r="X131" s="365"/>
      <c r="Y131" s="365"/>
      <c r="Z131" s="335"/>
      <c r="AA131" s="335"/>
      <c r="AB131" s="335"/>
      <c r="AC131" s="335"/>
    </row>
    <row r="132" spans="2:34" ht="12.75" customHeight="1" x14ac:dyDescent="0.2">
      <c r="B132" s="352"/>
      <c r="C132" s="335"/>
      <c r="D132" s="335"/>
      <c r="E132" s="335"/>
      <c r="Z132" s="335"/>
      <c r="AA132" s="335"/>
      <c r="AB132" s="335"/>
      <c r="AC132" s="335"/>
    </row>
    <row r="133" spans="2:34" ht="12.75" customHeight="1" x14ac:dyDescent="0.2"/>
    <row r="134" spans="2:34" ht="12.75" customHeight="1" x14ac:dyDescent="0.2">
      <c r="B134" s="361"/>
    </row>
    <row r="135" spans="2:34" ht="12.75" customHeight="1" x14ac:dyDescent="0.2">
      <c r="B135" s="366"/>
      <c r="C135" s="362"/>
      <c r="D135" s="362"/>
      <c r="E135" s="362"/>
      <c r="F135" s="367"/>
      <c r="G135" s="367"/>
      <c r="H135" s="367"/>
      <c r="I135" s="367"/>
      <c r="J135" s="367"/>
      <c r="K135" s="367"/>
      <c r="L135" s="367"/>
      <c r="M135" s="367"/>
      <c r="N135" s="367"/>
      <c r="O135" s="367"/>
      <c r="P135" s="367"/>
      <c r="Q135" s="367"/>
      <c r="R135" s="367"/>
      <c r="S135" s="362"/>
      <c r="T135" s="362"/>
      <c r="U135" s="362"/>
    </row>
    <row r="136" spans="2:34" ht="12.75" customHeight="1" x14ac:dyDescent="0.2">
      <c r="B136" s="368"/>
      <c r="C136" s="335"/>
      <c r="D136" s="335"/>
      <c r="E136" s="335"/>
      <c r="F136" s="369"/>
      <c r="G136" s="369"/>
      <c r="H136" s="369"/>
      <c r="I136" s="369"/>
      <c r="J136" s="369"/>
      <c r="K136" s="369"/>
      <c r="L136" s="369"/>
      <c r="M136" s="369"/>
      <c r="N136" s="369"/>
      <c r="O136" s="369"/>
      <c r="P136" s="369"/>
      <c r="Q136" s="369"/>
      <c r="R136" s="369"/>
      <c r="S136" s="336"/>
      <c r="T136" s="336"/>
      <c r="U136" s="336"/>
    </row>
    <row r="137" spans="2:34" ht="12.75" customHeight="1" x14ac:dyDescent="0.2">
      <c r="C137" s="335"/>
      <c r="D137" s="335"/>
      <c r="E137" s="335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65"/>
      <c r="T137" s="65"/>
      <c r="U137" s="65"/>
    </row>
    <row r="138" spans="2:34" ht="12.75" customHeight="1" x14ac:dyDescent="0.2"/>
    <row r="139" spans="2:34" ht="12.75" customHeight="1" x14ac:dyDescent="0.2"/>
    <row r="140" spans="2:34" ht="12.75" customHeight="1" x14ac:dyDescent="0.4">
      <c r="B140" s="337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</row>
    <row r="141" spans="2:34" ht="12.75" customHeight="1" x14ac:dyDescent="0.2"/>
    <row r="142" spans="2:34" ht="12.75" customHeight="1" x14ac:dyDescent="0.2"/>
    <row r="143" spans="2:34" ht="12.75" customHeight="1" x14ac:dyDescent="0.2"/>
    <row r="144" spans="2:34" ht="12.75" customHeight="1" x14ac:dyDescent="0.2"/>
    <row r="145" spans="1:36" ht="12.75" customHeight="1" x14ac:dyDescent="0.2">
      <c r="A145" s="274"/>
      <c r="B145" s="349"/>
      <c r="C145" s="274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  <c r="X145" s="274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197"/>
      <c r="AJ145" s="197"/>
    </row>
    <row r="146" spans="1:36" ht="12.75" customHeight="1" x14ac:dyDescent="0.2">
      <c r="A146" s="274"/>
      <c r="B146" s="349"/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274"/>
      <c r="AH146" s="274"/>
      <c r="AI146" s="197"/>
      <c r="AJ146" s="197"/>
    </row>
    <row r="147" spans="1:36" ht="12.75" customHeight="1" x14ac:dyDescent="0.2">
      <c r="A147" s="351"/>
      <c r="B147" s="352"/>
      <c r="C147" s="353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53"/>
      <c r="AC147" s="353"/>
      <c r="AD147" s="353"/>
      <c r="AE147" s="353"/>
      <c r="AF147" s="353"/>
      <c r="AG147" s="354"/>
      <c r="AH147" s="354"/>
      <c r="AI147" s="355"/>
      <c r="AJ147" s="355"/>
    </row>
    <row r="148" spans="1:36" ht="12.75" customHeight="1" x14ac:dyDescent="0.2">
      <c r="A148" s="351"/>
      <c r="B148" s="352"/>
      <c r="C148" s="353"/>
      <c r="D148" s="353"/>
      <c r="E148" s="353"/>
      <c r="F148" s="353"/>
      <c r="G148" s="353"/>
      <c r="H148" s="353"/>
      <c r="I148" s="353"/>
      <c r="J148" s="353"/>
      <c r="K148" s="353"/>
      <c r="L148" s="353"/>
      <c r="M148" s="353"/>
      <c r="N148" s="353"/>
      <c r="O148" s="353"/>
      <c r="P148" s="353"/>
      <c r="Q148" s="353"/>
      <c r="R148" s="353"/>
      <c r="S148" s="353"/>
      <c r="T148" s="353"/>
      <c r="U148" s="353"/>
      <c r="V148" s="353"/>
      <c r="W148" s="353"/>
      <c r="X148" s="353"/>
      <c r="Y148" s="353"/>
      <c r="Z148" s="353"/>
      <c r="AA148" s="353"/>
      <c r="AB148" s="353"/>
      <c r="AC148" s="353"/>
      <c r="AD148" s="353"/>
      <c r="AE148" s="353"/>
      <c r="AF148" s="353"/>
      <c r="AG148" s="354"/>
      <c r="AH148" s="354"/>
      <c r="AI148" s="355"/>
      <c r="AJ148" s="355"/>
    </row>
    <row r="149" spans="1:36" ht="12.75" customHeight="1" x14ac:dyDescent="0.2">
      <c r="A149" s="351"/>
      <c r="B149" s="352"/>
      <c r="C149" s="353"/>
      <c r="D149" s="353"/>
      <c r="E149" s="353"/>
      <c r="F149" s="353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3"/>
      <c r="R149" s="353"/>
      <c r="S149" s="353"/>
      <c r="T149" s="353"/>
      <c r="U149" s="353"/>
      <c r="V149" s="353"/>
      <c r="W149" s="353"/>
      <c r="X149" s="353"/>
      <c r="Y149" s="353"/>
      <c r="Z149" s="353"/>
      <c r="AA149" s="353"/>
      <c r="AB149" s="353"/>
      <c r="AC149" s="353"/>
      <c r="AD149" s="353"/>
      <c r="AE149" s="353"/>
      <c r="AF149" s="353"/>
      <c r="AG149" s="354"/>
      <c r="AH149" s="354"/>
      <c r="AI149" s="355"/>
      <c r="AJ149" s="355"/>
    </row>
    <row r="150" spans="1:36" ht="12.75" customHeight="1" x14ac:dyDescent="0.2">
      <c r="A150" s="351"/>
      <c r="B150" s="352"/>
      <c r="C150" s="353"/>
      <c r="D150" s="353"/>
      <c r="E150" s="353"/>
      <c r="F150" s="353"/>
      <c r="G150" s="353"/>
      <c r="H150" s="353"/>
      <c r="I150" s="353"/>
      <c r="J150" s="353"/>
      <c r="K150" s="353"/>
      <c r="L150" s="353"/>
      <c r="M150" s="353"/>
      <c r="N150" s="353"/>
      <c r="O150" s="353"/>
      <c r="P150" s="353"/>
      <c r="Q150" s="353"/>
      <c r="R150" s="353"/>
      <c r="S150" s="353"/>
      <c r="T150" s="353"/>
      <c r="U150" s="353"/>
      <c r="V150" s="353"/>
      <c r="W150" s="353"/>
      <c r="X150" s="353"/>
      <c r="Y150" s="353"/>
      <c r="Z150" s="353"/>
      <c r="AA150" s="353"/>
      <c r="AB150" s="353"/>
      <c r="AC150" s="353"/>
      <c r="AD150" s="353"/>
      <c r="AE150" s="353"/>
      <c r="AF150" s="353"/>
      <c r="AG150" s="354"/>
      <c r="AH150" s="354"/>
      <c r="AI150" s="355"/>
      <c r="AJ150" s="355"/>
    </row>
    <row r="151" spans="1:36" ht="12.75" customHeight="1" x14ac:dyDescent="0.2">
      <c r="A151" s="351"/>
      <c r="B151" s="352"/>
      <c r="C151" s="353"/>
      <c r="D151" s="353"/>
      <c r="E151" s="353"/>
      <c r="F151" s="353"/>
      <c r="G151" s="353"/>
      <c r="H151" s="353"/>
      <c r="I151" s="353"/>
      <c r="J151" s="353"/>
      <c r="K151" s="353"/>
      <c r="L151" s="353"/>
      <c r="M151" s="353"/>
      <c r="N151" s="353"/>
      <c r="O151" s="353"/>
      <c r="P151" s="353"/>
      <c r="Q151" s="353"/>
      <c r="R151" s="353"/>
      <c r="S151" s="353"/>
      <c r="T151" s="353"/>
      <c r="U151" s="353"/>
      <c r="V151" s="353"/>
      <c r="W151" s="353"/>
      <c r="X151" s="353"/>
      <c r="Y151" s="353"/>
      <c r="Z151" s="353"/>
      <c r="AA151" s="353"/>
      <c r="AB151" s="353"/>
      <c r="AC151" s="353"/>
      <c r="AD151" s="353"/>
      <c r="AE151" s="353"/>
      <c r="AF151" s="353"/>
      <c r="AG151" s="354"/>
      <c r="AH151" s="354"/>
      <c r="AI151" s="355"/>
      <c r="AJ151" s="355"/>
    </row>
    <row r="152" spans="1:36" ht="12.75" customHeight="1" x14ac:dyDescent="0.2">
      <c r="A152" s="351"/>
      <c r="B152" s="352"/>
      <c r="C152" s="353"/>
      <c r="D152" s="353"/>
      <c r="E152" s="353"/>
      <c r="F152" s="353"/>
      <c r="G152" s="353"/>
      <c r="H152" s="353"/>
      <c r="I152" s="353"/>
      <c r="J152" s="353"/>
      <c r="K152" s="353"/>
      <c r="L152" s="353"/>
      <c r="M152" s="353"/>
      <c r="N152" s="353"/>
      <c r="O152" s="353"/>
      <c r="P152" s="353"/>
      <c r="Q152" s="353"/>
      <c r="R152" s="353"/>
      <c r="S152" s="353"/>
      <c r="T152" s="353"/>
      <c r="U152" s="353"/>
      <c r="V152" s="353"/>
      <c r="W152" s="353"/>
      <c r="X152" s="353"/>
      <c r="Y152" s="353"/>
      <c r="Z152" s="353"/>
      <c r="AA152" s="353"/>
      <c r="AB152" s="353"/>
      <c r="AC152" s="353"/>
      <c r="AD152" s="353"/>
      <c r="AE152" s="353"/>
      <c r="AF152" s="353"/>
      <c r="AG152" s="354"/>
      <c r="AH152" s="354"/>
      <c r="AI152" s="355"/>
      <c r="AJ152" s="355"/>
    </row>
    <row r="153" spans="1:36" ht="12.75" customHeight="1" x14ac:dyDescent="0.2">
      <c r="A153" s="351"/>
      <c r="B153" s="352"/>
      <c r="C153" s="353"/>
      <c r="D153" s="353"/>
      <c r="E153" s="353"/>
      <c r="F153" s="353"/>
      <c r="G153" s="353"/>
      <c r="H153" s="353"/>
      <c r="I153" s="353"/>
      <c r="J153" s="353"/>
      <c r="K153" s="353"/>
      <c r="L153" s="353"/>
      <c r="M153" s="353"/>
      <c r="N153" s="353"/>
      <c r="O153" s="353"/>
      <c r="P153" s="353"/>
      <c r="Q153" s="353"/>
      <c r="R153" s="353"/>
      <c r="S153" s="353"/>
      <c r="T153" s="353"/>
      <c r="U153" s="353"/>
      <c r="V153" s="353"/>
      <c r="W153" s="353"/>
      <c r="X153" s="353"/>
      <c r="Y153" s="353"/>
      <c r="Z153" s="353"/>
      <c r="AA153" s="353"/>
      <c r="AB153" s="353"/>
      <c r="AC153" s="353"/>
      <c r="AD153" s="353"/>
      <c r="AE153" s="353"/>
      <c r="AF153" s="353"/>
      <c r="AG153" s="354"/>
      <c r="AH153" s="354"/>
      <c r="AI153" s="355"/>
      <c r="AJ153" s="355"/>
    </row>
    <row r="154" spans="1:36" ht="12.75" customHeight="1" x14ac:dyDescent="0.2">
      <c r="A154" s="351"/>
      <c r="B154" s="352"/>
      <c r="C154" s="353"/>
      <c r="D154" s="353"/>
      <c r="E154" s="353"/>
      <c r="F154" s="353"/>
      <c r="G154" s="353"/>
      <c r="H154" s="353"/>
      <c r="I154" s="353"/>
      <c r="J154" s="353"/>
      <c r="K154" s="353"/>
      <c r="L154" s="353"/>
      <c r="M154" s="353"/>
      <c r="N154" s="353"/>
      <c r="O154" s="353"/>
      <c r="P154" s="353"/>
      <c r="Q154" s="353"/>
      <c r="R154" s="353"/>
      <c r="S154" s="353"/>
      <c r="T154" s="353"/>
      <c r="U154" s="353"/>
      <c r="V154" s="353"/>
      <c r="W154" s="353"/>
      <c r="X154" s="353"/>
      <c r="Y154" s="353"/>
      <c r="Z154" s="353"/>
      <c r="AA154" s="353"/>
      <c r="AB154" s="353"/>
      <c r="AC154" s="353"/>
      <c r="AD154" s="353"/>
      <c r="AE154" s="353"/>
      <c r="AF154" s="353"/>
      <c r="AG154" s="354"/>
      <c r="AH154" s="354"/>
      <c r="AI154" s="355"/>
      <c r="AJ154" s="355"/>
    </row>
    <row r="155" spans="1:36" ht="12.75" customHeight="1" x14ac:dyDescent="0.2">
      <c r="A155" s="351"/>
      <c r="B155" s="352"/>
      <c r="C155" s="353"/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4"/>
      <c r="AH155" s="354"/>
      <c r="AI155" s="355"/>
      <c r="AJ155" s="355"/>
    </row>
    <row r="156" spans="1:36" ht="12.75" customHeight="1" x14ac:dyDescent="0.2">
      <c r="A156" s="351"/>
      <c r="B156" s="352"/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4"/>
      <c r="AH156" s="354"/>
      <c r="AI156" s="355"/>
      <c r="AJ156" s="355"/>
    </row>
    <row r="157" spans="1:36" ht="12.75" customHeight="1" x14ac:dyDescent="0.2">
      <c r="A157" s="351"/>
      <c r="B157" s="352"/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53"/>
      <c r="AD157" s="353"/>
      <c r="AE157" s="353"/>
      <c r="AF157" s="353"/>
      <c r="AG157" s="354"/>
      <c r="AH157" s="354"/>
      <c r="AI157" s="355"/>
      <c r="AJ157" s="355"/>
    </row>
    <row r="158" spans="1:36" ht="12.75" customHeight="1" x14ac:dyDescent="0.2">
      <c r="A158" s="351"/>
      <c r="B158" s="352"/>
      <c r="C158" s="353"/>
      <c r="D158" s="353"/>
      <c r="E158" s="353"/>
      <c r="F158" s="353"/>
      <c r="G158" s="353"/>
      <c r="H158" s="353"/>
      <c r="I158" s="353"/>
      <c r="J158" s="353"/>
      <c r="K158" s="353"/>
      <c r="L158" s="353"/>
      <c r="M158" s="353"/>
      <c r="N158" s="353"/>
      <c r="O158" s="353"/>
      <c r="P158" s="353"/>
      <c r="Q158" s="353"/>
      <c r="R158" s="353"/>
      <c r="S158" s="353"/>
      <c r="T158" s="353"/>
      <c r="U158" s="353"/>
      <c r="V158" s="353"/>
      <c r="W158" s="353"/>
      <c r="X158" s="353"/>
      <c r="Y158" s="353"/>
      <c r="Z158" s="353"/>
      <c r="AA158" s="353"/>
      <c r="AB158" s="353"/>
      <c r="AC158" s="353"/>
      <c r="AD158" s="353"/>
      <c r="AE158" s="353"/>
      <c r="AF158" s="353"/>
      <c r="AG158" s="354"/>
      <c r="AH158" s="354"/>
      <c r="AI158" s="355"/>
      <c r="AJ158" s="355"/>
    </row>
    <row r="159" spans="1:36" ht="12.75" customHeight="1" x14ac:dyDescent="0.2">
      <c r="A159" s="351"/>
      <c r="B159" s="352"/>
      <c r="C159" s="353"/>
      <c r="D159" s="353"/>
      <c r="E159" s="353"/>
      <c r="F159" s="353"/>
      <c r="G159" s="353"/>
      <c r="H159" s="353"/>
      <c r="I159" s="353"/>
      <c r="J159" s="353"/>
      <c r="K159" s="353"/>
      <c r="L159" s="353"/>
      <c r="M159" s="353"/>
      <c r="N159" s="353"/>
      <c r="O159" s="353"/>
      <c r="P159" s="353"/>
      <c r="Q159" s="353"/>
      <c r="R159" s="353"/>
      <c r="S159" s="353"/>
      <c r="T159" s="353"/>
      <c r="U159" s="353"/>
      <c r="V159" s="353"/>
      <c r="W159" s="353"/>
      <c r="X159" s="353"/>
      <c r="Y159" s="353"/>
      <c r="Z159" s="353"/>
      <c r="AA159" s="353"/>
      <c r="AB159" s="353"/>
      <c r="AC159" s="353"/>
      <c r="AD159" s="353"/>
      <c r="AE159" s="353"/>
      <c r="AF159" s="353"/>
      <c r="AG159" s="354"/>
      <c r="AH159" s="354"/>
      <c r="AI159" s="355"/>
      <c r="AJ159" s="355"/>
    </row>
    <row r="160" spans="1:36" ht="12.75" customHeight="1" x14ac:dyDescent="0.2">
      <c r="A160" s="351"/>
      <c r="B160" s="352"/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353"/>
      <c r="P160" s="353"/>
      <c r="Q160" s="353"/>
      <c r="R160" s="353"/>
      <c r="S160" s="353"/>
      <c r="T160" s="353"/>
      <c r="U160" s="353"/>
      <c r="V160" s="353"/>
      <c r="W160" s="353"/>
      <c r="X160" s="353"/>
      <c r="Y160" s="353"/>
      <c r="Z160" s="353"/>
      <c r="AA160" s="353"/>
      <c r="AB160" s="353"/>
      <c r="AC160" s="353"/>
      <c r="AD160" s="353"/>
      <c r="AE160" s="353"/>
      <c r="AF160" s="353"/>
      <c r="AG160" s="354"/>
      <c r="AH160" s="354"/>
      <c r="AI160" s="355"/>
      <c r="AJ160" s="355"/>
    </row>
    <row r="161" spans="1:36" ht="12.75" customHeight="1" x14ac:dyDescent="0.2">
      <c r="A161" s="351"/>
      <c r="B161" s="352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  <c r="M161" s="353"/>
      <c r="N161" s="353"/>
      <c r="O161" s="353"/>
      <c r="P161" s="353"/>
      <c r="Q161" s="353"/>
      <c r="R161" s="353"/>
      <c r="S161" s="353"/>
      <c r="T161" s="353"/>
      <c r="U161" s="353"/>
      <c r="V161" s="353"/>
      <c r="W161" s="353"/>
      <c r="X161" s="353"/>
      <c r="Y161" s="353"/>
      <c r="Z161" s="353"/>
      <c r="AA161" s="353"/>
      <c r="AB161" s="353"/>
      <c r="AC161" s="353"/>
      <c r="AD161" s="353"/>
      <c r="AE161" s="353"/>
      <c r="AF161" s="353"/>
      <c r="AG161" s="354"/>
      <c r="AH161" s="354"/>
      <c r="AI161" s="355"/>
      <c r="AJ161" s="355"/>
    </row>
    <row r="162" spans="1:36" ht="12.75" customHeight="1" x14ac:dyDescent="0.2">
      <c r="A162" s="351"/>
      <c r="B162" s="352"/>
      <c r="C162" s="353"/>
      <c r="D162" s="353"/>
      <c r="E162" s="353"/>
      <c r="F162" s="353"/>
      <c r="G162" s="353"/>
      <c r="H162" s="353"/>
      <c r="I162" s="353"/>
      <c r="J162" s="353"/>
      <c r="K162" s="353"/>
      <c r="L162" s="353"/>
      <c r="M162" s="353"/>
      <c r="N162" s="353"/>
      <c r="O162" s="353"/>
      <c r="P162" s="353"/>
      <c r="Q162" s="353"/>
      <c r="R162" s="353"/>
      <c r="S162" s="353"/>
      <c r="T162" s="353"/>
      <c r="U162" s="353"/>
      <c r="V162" s="353"/>
      <c r="W162" s="353"/>
      <c r="X162" s="353"/>
      <c r="Y162" s="353"/>
      <c r="Z162" s="353"/>
      <c r="AA162" s="353"/>
      <c r="AB162" s="353"/>
      <c r="AC162" s="353"/>
      <c r="AD162" s="353"/>
      <c r="AE162" s="353"/>
      <c r="AF162" s="353"/>
      <c r="AG162" s="354"/>
      <c r="AH162" s="354"/>
      <c r="AI162" s="355"/>
      <c r="AJ162" s="355"/>
    </row>
    <row r="163" spans="1:36" ht="12.75" customHeight="1" x14ac:dyDescent="0.2">
      <c r="A163" s="351"/>
      <c r="B163" s="352"/>
      <c r="C163" s="353"/>
      <c r="D163" s="353"/>
      <c r="E163" s="353"/>
      <c r="F163" s="353"/>
      <c r="G163" s="353"/>
      <c r="H163" s="353"/>
      <c r="I163" s="353"/>
      <c r="J163" s="353"/>
      <c r="K163" s="353"/>
      <c r="L163" s="353"/>
      <c r="M163" s="353"/>
      <c r="N163" s="353"/>
      <c r="O163" s="353"/>
      <c r="P163" s="353"/>
      <c r="Q163" s="353"/>
      <c r="R163" s="353"/>
      <c r="S163" s="353"/>
      <c r="T163" s="353"/>
      <c r="U163" s="353"/>
      <c r="V163" s="353"/>
      <c r="W163" s="353"/>
      <c r="X163" s="353"/>
      <c r="Y163" s="353"/>
      <c r="Z163" s="353"/>
      <c r="AA163" s="353"/>
      <c r="AB163" s="353"/>
      <c r="AC163" s="353"/>
      <c r="AD163" s="353"/>
      <c r="AE163" s="353"/>
      <c r="AF163" s="353"/>
      <c r="AG163" s="354"/>
      <c r="AH163" s="354"/>
      <c r="AI163" s="355"/>
      <c r="AJ163" s="355"/>
    </row>
    <row r="164" spans="1:36" ht="12.75" customHeight="1" x14ac:dyDescent="0.2">
      <c r="A164" s="351"/>
      <c r="B164" s="356"/>
      <c r="C164" s="353"/>
      <c r="D164" s="353"/>
      <c r="E164" s="353"/>
      <c r="F164" s="353"/>
      <c r="G164" s="353"/>
      <c r="H164" s="353"/>
      <c r="I164" s="353"/>
      <c r="J164" s="353"/>
      <c r="K164" s="353"/>
      <c r="L164" s="353"/>
      <c r="M164" s="353"/>
      <c r="N164" s="353"/>
      <c r="O164" s="353"/>
      <c r="P164" s="353"/>
      <c r="Q164" s="353"/>
      <c r="R164" s="353"/>
      <c r="S164" s="353"/>
      <c r="T164" s="353"/>
      <c r="U164" s="353"/>
      <c r="V164" s="353"/>
      <c r="W164" s="353"/>
      <c r="X164" s="353"/>
      <c r="Y164" s="353"/>
      <c r="Z164" s="353"/>
      <c r="AA164" s="353"/>
      <c r="AB164" s="353"/>
      <c r="AC164" s="353"/>
      <c r="AD164" s="353"/>
      <c r="AE164" s="353"/>
      <c r="AF164" s="353"/>
      <c r="AG164" s="354"/>
      <c r="AH164" s="354"/>
      <c r="AI164" s="355"/>
      <c r="AJ164" s="355"/>
    </row>
    <row r="165" spans="1:36" ht="12.75" customHeight="1" x14ac:dyDescent="0.2">
      <c r="A165" s="351"/>
      <c r="B165" s="356"/>
      <c r="C165" s="353"/>
      <c r="D165" s="353"/>
      <c r="E165" s="353"/>
      <c r="F165" s="353"/>
      <c r="G165" s="353"/>
      <c r="H165" s="353"/>
      <c r="I165" s="353"/>
      <c r="J165" s="353"/>
      <c r="K165" s="353"/>
      <c r="L165" s="353"/>
      <c r="M165" s="353"/>
      <c r="N165" s="353"/>
      <c r="O165" s="353"/>
      <c r="P165" s="353"/>
      <c r="Q165" s="353"/>
      <c r="R165" s="353"/>
      <c r="S165" s="353"/>
      <c r="T165" s="353"/>
      <c r="U165" s="353"/>
      <c r="V165" s="353"/>
      <c r="W165" s="353"/>
      <c r="X165" s="353"/>
      <c r="Y165" s="353"/>
      <c r="Z165" s="353"/>
      <c r="AA165" s="353"/>
      <c r="AB165" s="353"/>
      <c r="AC165" s="353"/>
      <c r="AD165" s="353"/>
      <c r="AE165" s="353"/>
      <c r="AF165" s="353"/>
      <c r="AG165" s="354"/>
      <c r="AH165" s="354"/>
      <c r="AI165" s="355"/>
      <c r="AJ165" s="355"/>
    </row>
    <row r="166" spans="1:36" ht="12.75" customHeight="1" x14ac:dyDescent="0.2">
      <c r="A166" s="351"/>
      <c r="B166" s="356"/>
      <c r="C166" s="353"/>
      <c r="D166" s="353"/>
      <c r="E166" s="353"/>
      <c r="F166" s="353"/>
      <c r="G166" s="353"/>
      <c r="H166" s="353"/>
      <c r="I166" s="353"/>
      <c r="J166" s="353"/>
      <c r="K166" s="353"/>
      <c r="L166" s="353"/>
      <c r="M166" s="353"/>
      <c r="N166" s="353"/>
      <c r="O166" s="353"/>
      <c r="P166" s="353"/>
      <c r="Q166" s="353"/>
      <c r="R166" s="353"/>
      <c r="S166" s="353"/>
      <c r="T166" s="353"/>
      <c r="U166" s="353"/>
      <c r="V166" s="353"/>
      <c r="W166" s="353"/>
      <c r="X166" s="353"/>
      <c r="Y166" s="353"/>
      <c r="Z166" s="353"/>
      <c r="AA166" s="353"/>
      <c r="AB166" s="353"/>
      <c r="AC166" s="353"/>
      <c r="AD166" s="353"/>
      <c r="AE166" s="353"/>
      <c r="AF166" s="353"/>
      <c r="AG166" s="354"/>
      <c r="AH166" s="354"/>
      <c r="AI166" s="355"/>
      <c r="AJ166" s="355"/>
    </row>
    <row r="167" spans="1:36" ht="12.75" customHeight="1" x14ac:dyDescent="0.2">
      <c r="A167" s="351"/>
      <c r="B167" s="356"/>
      <c r="C167" s="353"/>
      <c r="D167" s="353"/>
      <c r="E167" s="353"/>
      <c r="F167" s="353"/>
      <c r="G167" s="353"/>
      <c r="H167" s="353"/>
      <c r="I167" s="353"/>
      <c r="J167" s="353"/>
      <c r="K167" s="353"/>
      <c r="L167" s="353"/>
      <c r="M167" s="353"/>
      <c r="N167" s="353"/>
      <c r="O167" s="353"/>
      <c r="P167" s="353"/>
      <c r="Q167" s="353"/>
      <c r="R167" s="353"/>
      <c r="S167" s="353"/>
      <c r="T167" s="353"/>
      <c r="U167" s="353"/>
      <c r="V167" s="353"/>
      <c r="W167" s="353"/>
      <c r="X167" s="353"/>
      <c r="Y167" s="353"/>
      <c r="Z167" s="353"/>
      <c r="AA167" s="353"/>
      <c r="AB167" s="353"/>
      <c r="AC167" s="353"/>
      <c r="AD167" s="353"/>
      <c r="AE167" s="353"/>
      <c r="AF167" s="353"/>
      <c r="AG167" s="354"/>
      <c r="AH167" s="354"/>
      <c r="AI167" s="355"/>
      <c r="AJ167" s="355"/>
    </row>
    <row r="168" spans="1:36" ht="12.75" customHeight="1" x14ac:dyDescent="0.2">
      <c r="A168" s="351"/>
      <c r="B168" s="356"/>
      <c r="C168" s="353"/>
      <c r="D168" s="353"/>
      <c r="E168" s="353"/>
      <c r="F168" s="353"/>
      <c r="G168" s="353"/>
      <c r="H168" s="353"/>
      <c r="I168" s="353"/>
      <c r="J168" s="353"/>
      <c r="K168" s="353"/>
      <c r="L168" s="353"/>
      <c r="M168" s="353"/>
      <c r="N168" s="353"/>
      <c r="O168" s="353"/>
      <c r="P168" s="353"/>
      <c r="Q168" s="353"/>
      <c r="R168" s="353"/>
      <c r="S168" s="353"/>
      <c r="T168" s="353"/>
      <c r="U168" s="353"/>
      <c r="V168" s="353"/>
      <c r="W168" s="353"/>
      <c r="X168" s="353"/>
      <c r="Y168" s="353"/>
      <c r="Z168" s="353"/>
      <c r="AA168" s="353"/>
      <c r="AB168" s="353"/>
      <c r="AC168" s="353"/>
      <c r="AD168" s="353"/>
      <c r="AE168" s="353"/>
      <c r="AF168" s="353"/>
      <c r="AG168" s="354"/>
      <c r="AH168" s="354"/>
      <c r="AI168" s="355"/>
      <c r="AJ168" s="355"/>
    </row>
    <row r="169" spans="1:36" ht="12.75" customHeight="1" x14ac:dyDescent="0.2"/>
    <row r="170" spans="1:36" ht="12.75" customHeight="1" x14ac:dyDescent="0.2">
      <c r="B170" s="356"/>
      <c r="AD170" s="357"/>
      <c r="AG170" s="358"/>
      <c r="AH170" s="358"/>
    </row>
    <row r="171" spans="1:36" ht="12.75" customHeight="1" x14ac:dyDescent="0.2">
      <c r="B171" s="359"/>
      <c r="AD171" s="357"/>
      <c r="AG171" s="360"/>
      <c r="AH171" s="360"/>
    </row>
    <row r="172" spans="1:36" ht="12.75" customHeight="1" x14ac:dyDescent="0.2">
      <c r="AD172" s="357"/>
      <c r="AG172" s="358"/>
      <c r="AH172" s="358"/>
    </row>
    <row r="173" spans="1:36" ht="12.75" customHeight="1" x14ac:dyDescent="0.2"/>
    <row r="174" spans="1:36" ht="12.75" customHeight="1" x14ac:dyDescent="0.2">
      <c r="B174" s="361"/>
      <c r="W174" s="362"/>
    </row>
    <row r="175" spans="1:36" ht="12.75" customHeight="1" x14ac:dyDescent="0.2">
      <c r="B175" s="363"/>
      <c r="C175" s="364"/>
      <c r="D175" s="364"/>
      <c r="E175" s="364"/>
      <c r="F175" s="364"/>
      <c r="G175" s="364"/>
      <c r="H175" s="364"/>
      <c r="I175" s="364"/>
      <c r="J175" s="364"/>
      <c r="K175" s="364"/>
      <c r="L175" s="364"/>
      <c r="M175" s="364"/>
      <c r="N175" s="364"/>
      <c r="O175" s="364"/>
      <c r="P175" s="364"/>
      <c r="Q175" s="364"/>
      <c r="R175" s="364"/>
      <c r="S175" s="364"/>
      <c r="T175" s="364"/>
      <c r="U175" s="364"/>
      <c r="W175" s="362"/>
      <c r="X175" s="362"/>
      <c r="Y175" s="362"/>
      <c r="Z175" s="362"/>
      <c r="AA175" s="362"/>
      <c r="AB175" s="362"/>
      <c r="AC175" s="362"/>
    </row>
    <row r="176" spans="1:36" ht="12.75" customHeight="1" x14ac:dyDescent="0.2">
      <c r="B176" s="352"/>
      <c r="C176" s="335"/>
      <c r="D176" s="335"/>
      <c r="E176" s="335"/>
      <c r="W176" s="365"/>
      <c r="X176" s="365"/>
      <c r="Y176" s="365"/>
      <c r="Z176" s="335"/>
      <c r="AA176" s="335"/>
      <c r="AB176" s="335"/>
      <c r="AC176" s="335"/>
    </row>
    <row r="177" spans="1:36" ht="12.75" customHeight="1" x14ac:dyDescent="0.2">
      <c r="B177" s="352"/>
      <c r="C177" s="335"/>
      <c r="D177" s="335"/>
      <c r="E177" s="335"/>
      <c r="Z177" s="335"/>
      <c r="AA177" s="335"/>
      <c r="AB177" s="335"/>
      <c r="AC177" s="335"/>
    </row>
    <row r="178" spans="1:36" ht="12.75" customHeight="1" x14ac:dyDescent="0.2"/>
    <row r="179" spans="1:36" ht="12.75" customHeight="1" x14ac:dyDescent="0.2">
      <c r="B179" s="361"/>
    </row>
    <row r="180" spans="1:36" ht="12.75" customHeight="1" x14ac:dyDescent="0.2">
      <c r="B180" s="366"/>
      <c r="C180" s="362"/>
      <c r="D180" s="362"/>
      <c r="E180" s="362"/>
      <c r="F180" s="367"/>
      <c r="G180" s="367"/>
      <c r="H180" s="367"/>
      <c r="I180" s="367"/>
      <c r="J180" s="367"/>
      <c r="K180" s="367"/>
      <c r="L180" s="367"/>
      <c r="M180" s="367"/>
      <c r="N180" s="367"/>
      <c r="O180" s="367"/>
      <c r="P180" s="367"/>
      <c r="Q180" s="367"/>
      <c r="R180" s="367"/>
      <c r="S180" s="362"/>
      <c r="T180" s="362"/>
      <c r="U180" s="362"/>
    </row>
    <row r="181" spans="1:36" ht="12.75" customHeight="1" x14ac:dyDescent="0.2">
      <c r="B181" s="368"/>
      <c r="C181" s="335"/>
      <c r="D181" s="335"/>
      <c r="E181" s="335"/>
      <c r="F181" s="369"/>
      <c r="G181" s="369"/>
      <c r="H181" s="369"/>
      <c r="I181" s="369"/>
      <c r="J181" s="369"/>
      <c r="K181" s="369"/>
      <c r="L181" s="369"/>
      <c r="M181" s="369"/>
      <c r="N181" s="369"/>
      <c r="O181" s="369"/>
      <c r="P181" s="369"/>
      <c r="Q181" s="369"/>
      <c r="R181" s="369"/>
      <c r="S181" s="336"/>
      <c r="T181" s="336"/>
      <c r="U181" s="336"/>
    </row>
    <row r="182" spans="1:36" ht="12.75" customHeight="1" x14ac:dyDescent="0.2">
      <c r="C182" s="335"/>
      <c r="D182" s="335"/>
      <c r="E182" s="335"/>
      <c r="F182" s="336"/>
      <c r="G182" s="336"/>
      <c r="H182" s="336"/>
      <c r="I182" s="336"/>
      <c r="J182" s="336"/>
      <c r="K182" s="336"/>
      <c r="L182" s="336"/>
      <c r="M182" s="336"/>
      <c r="N182" s="336"/>
      <c r="O182" s="336"/>
      <c r="P182" s="336"/>
      <c r="Q182" s="336"/>
      <c r="R182" s="336"/>
      <c r="S182" s="65"/>
      <c r="T182" s="65"/>
      <c r="U182" s="65"/>
    </row>
    <row r="183" spans="1:36" ht="12.75" customHeight="1" x14ac:dyDescent="0.2"/>
    <row r="184" spans="1:36" ht="12.75" customHeight="1" x14ac:dyDescent="0.2"/>
    <row r="185" spans="1:36" ht="12.75" customHeight="1" x14ac:dyDescent="0.4">
      <c r="B185" s="337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</row>
    <row r="186" spans="1:36" ht="12.75" customHeight="1" x14ac:dyDescent="0.2"/>
    <row r="187" spans="1:36" ht="12.75" customHeight="1" x14ac:dyDescent="0.2"/>
    <row r="188" spans="1:36" ht="12.75" customHeight="1" x14ac:dyDescent="0.2"/>
    <row r="189" spans="1:36" ht="12.75" customHeight="1" x14ac:dyDescent="0.2"/>
    <row r="190" spans="1:36" ht="12.75" customHeight="1" x14ac:dyDescent="0.2">
      <c r="A190" s="274"/>
      <c r="B190" s="349"/>
      <c r="C190" s="274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  <c r="AE190" s="274"/>
      <c r="AF190" s="274"/>
      <c r="AG190" s="274"/>
      <c r="AH190" s="274"/>
      <c r="AI190" s="197"/>
      <c r="AJ190" s="197"/>
    </row>
    <row r="191" spans="1:36" ht="12.75" customHeight="1" x14ac:dyDescent="0.2">
      <c r="A191" s="274"/>
      <c r="B191" s="349"/>
      <c r="C191" s="350"/>
      <c r="D191" s="350"/>
      <c r="E191" s="350"/>
      <c r="F191" s="350"/>
      <c r="G191" s="350"/>
      <c r="H191" s="350"/>
      <c r="I191" s="350"/>
      <c r="J191" s="350"/>
      <c r="K191" s="350"/>
      <c r="L191" s="350"/>
      <c r="M191" s="350"/>
      <c r="N191" s="350"/>
      <c r="O191" s="350"/>
      <c r="P191" s="350"/>
      <c r="Q191" s="350"/>
      <c r="R191" s="350"/>
      <c r="S191" s="350"/>
      <c r="T191" s="350"/>
      <c r="U191" s="350"/>
      <c r="V191" s="350"/>
      <c r="W191" s="350"/>
      <c r="X191" s="350"/>
      <c r="Y191" s="350"/>
      <c r="Z191" s="350"/>
      <c r="AA191" s="350"/>
      <c r="AB191" s="350"/>
      <c r="AC191" s="350"/>
      <c r="AD191" s="350"/>
      <c r="AE191" s="350"/>
      <c r="AF191" s="350"/>
      <c r="AG191" s="274"/>
      <c r="AH191" s="274"/>
      <c r="AI191" s="197"/>
      <c r="AJ191" s="197"/>
    </row>
    <row r="192" spans="1:36" ht="12.75" customHeight="1" x14ac:dyDescent="0.2">
      <c r="A192" s="351"/>
      <c r="B192" s="352"/>
      <c r="C192" s="353"/>
      <c r="D192" s="353"/>
      <c r="E192" s="353"/>
      <c r="F192" s="353"/>
      <c r="G192" s="353"/>
      <c r="H192" s="353"/>
      <c r="I192" s="353"/>
      <c r="J192" s="353"/>
      <c r="K192" s="353"/>
      <c r="L192" s="353"/>
      <c r="M192" s="353"/>
      <c r="N192" s="353"/>
      <c r="O192" s="353"/>
      <c r="P192" s="353"/>
      <c r="Q192" s="353"/>
      <c r="R192" s="353"/>
      <c r="S192" s="353"/>
      <c r="T192" s="353"/>
      <c r="U192" s="353"/>
      <c r="V192" s="353"/>
      <c r="W192" s="353"/>
      <c r="X192" s="353"/>
      <c r="Y192" s="353"/>
      <c r="Z192" s="353"/>
      <c r="AA192" s="353"/>
      <c r="AB192" s="353"/>
      <c r="AC192" s="353"/>
      <c r="AD192" s="353"/>
      <c r="AE192" s="353"/>
      <c r="AF192" s="353"/>
      <c r="AG192" s="354"/>
      <c r="AH192" s="354"/>
      <c r="AI192" s="355"/>
      <c r="AJ192" s="355"/>
    </row>
    <row r="193" spans="1:36" ht="12.75" customHeight="1" x14ac:dyDescent="0.2">
      <c r="A193" s="351"/>
      <c r="B193" s="352"/>
      <c r="C193" s="353"/>
      <c r="D193" s="353"/>
      <c r="E193" s="353"/>
      <c r="F193" s="353"/>
      <c r="G193" s="353"/>
      <c r="H193" s="353"/>
      <c r="I193" s="353"/>
      <c r="J193" s="353"/>
      <c r="K193" s="353"/>
      <c r="L193" s="353"/>
      <c r="M193" s="353"/>
      <c r="N193" s="353"/>
      <c r="O193" s="353"/>
      <c r="P193" s="353"/>
      <c r="Q193" s="353"/>
      <c r="R193" s="353"/>
      <c r="S193" s="353"/>
      <c r="T193" s="353"/>
      <c r="U193" s="353"/>
      <c r="V193" s="353"/>
      <c r="W193" s="353"/>
      <c r="X193" s="353"/>
      <c r="Y193" s="353"/>
      <c r="Z193" s="353"/>
      <c r="AA193" s="353"/>
      <c r="AB193" s="353"/>
      <c r="AC193" s="353"/>
      <c r="AD193" s="353"/>
      <c r="AE193" s="353"/>
      <c r="AF193" s="353"/>
      <c r="AG193" s="354"/>
      <c r="AH193" s="354"/>
      <c r="AI193" s="355"/>
      <c r="AJ193" s="355"/>
    </row>
    <row r="194" spans="1:36" ht="12.75" customHeight="1" x14ac:dyDescent="0.2">
      <c r="A194" s="351"/>
      <c r="B194" s="352"/>
      <c r="C194" s="353"/>
      <c r="D194" s="353"/>
      <c r="E194" s="353"/>
      <c r="F194" s="353"/>
      <c r="G194" s="353"/>
      <c r="H194" s="353"/>
      <c r="I194" s="353"/>
      <c r="J194" s="353"/>
      <c r="K194" s="353"/>
      <c r="L194" s="353"/>
      <c r="M194" s="353"/>
      <c r="N194" s="353"/>
      <c r="O194" s="353"/>
      <c r="P194" s="353"/>
      <c r="Q194" s="353"/>
      <c r="R194" s="353"/>
      <c r="S194" s="353"/>
      <c r="T194" s="353"/>
      <c r="U194" s="353"/>
      <c r="V194" s="353"/>
      <c r="W194" s="353"/>
      <c r="X194" s="353"/>
      <c r="Y194" s="353"/>
      <c r="Z194" s="353"/>
      <c r="AA194" s="353"/>
      <c r="AB194" s="353"/>
      <c r="AC194" s="353"/>
      <c r="AD194" s="353"/>
      <c r="AE194" s="353"/>
      <c r="AF194" s="353"/>
      <c r="AG194" s="354"/>
      <c r="AH194" s="354"/>
      <c r="AI194" s="355"/>
      <c r="AJ194" s="355"/>
    </row>
    <row r="195" spans="1:36" ht="12.75" customHeight="1" x14ac:dyDescent="0.2">
      <c r="A195" s="351"/>
      <c r="B195" s="352"/>
      <c r="C195" s="353"/>
      <c r="D195" s="353"/>
      <c r="E195" s="353"/>
      <c r="F195" s="353"/>
      <c r="G195" s="353"/>
      <c r="H195" s="353"/>
      <c r="I195" s="353"/>
      <c r="J195" s="353"/>
      <c r="K195" s="353"/>
      <c r="L195" s="353"/>
      <c r="M195" s="353"/>
      <c r="N195" s="353"/>
      <c r="O195" s="353"/>
      <c r="P195" s="353"/>
      <c r="Q195" s="353"/>
      <c r="R195" s="353"/>
      <c r="S195" s="353"/>
      <c r="T195" s="353"/>
      <c r="U195" s="353"/>
      <c r="V195" s="353"/>
      <c r="W195" s="353"/>
      <c r="X195" s="353"/>
      <c r="Y195" s="353"/>
      <c r="Z195" s="353"/>
      <c r="AA195" s="353"/>
      <c r="AB195" s="353"/>
      <c r="AC195" s="353"/>
      <c r="AD195" s="353"/>
      <c r="AE195" s="353"/>
      <c r="AF195" s="353"/>
      <c r="AG195" s="354"/>
      <c r="AH195" s="354"/>
      <c r="AI195" s="355"/>
      <c r="AJ195" s="355"/>
    </row>
    <row r="196" spans="1:36" ht="12.75" customHeight="1" x14ac:dyDescent="0.2">
      <c r="A196" s="351"/>
      <c r="B196" s="352"/>
      <c r="C196" s="353"/>
      <c r="D196" s="353"/>
      <c r="E196" s="353"/>
      <c r="F196" s="353"/>
      <c r="G196" s="353"/>
      <c r="H196" s="353"/>
      <c r="I196" s="353"/>
      <c r="J196" s="353"/>
      <c r="K196" s="353"/>
      <c r="L196" s="353"/>
      <c r="M196" s="353"/>
      <c r="N196" s="353"/>
      <c r="O196" s="353"/>
      <c r="P196" s="353"/>
      <c r="Q196" s="353"/>
      <c r="R196" s="353"/>
      <c r="S196" s="353"/>
      <c r="T196" s="353"/>
      <c r="U196" s="353"/>
      <c r="V196" s="353"/>
      <c r="W196" s="353"/>
      <c r="X196" s="353"/>
      <c r="Y196" s="353"/>
      <c r="Z196" s="353"/>
      <c r="AA196" s="353"/>
      <c r="AB196" s="353"/>
      <c r="AC196" s="353"/>
      <c r="AD196" s="353"/>
      <c r="AE196" s="353"/>
      <c r="AF196" s="353"/>
      <c r="AG196" s="354"/>
      <c r="AH196" s="354"/>
      <c r="AI196" s="355"/>
      <c r="AJ196" s="355"/>
    </row>
    <row r="197" spans="1:36" ht="12.75" customHeight="1" x14ac:dyDescent="0.2">
      <c r="A197" s="351"/>
      <c r="B197" s="352"/>
      <c r="C197" s="353"/>
      <c r="D197" s="353"/>
      <c r="E197" s="353"/>
      <c r="F197" s="353"/>
      <c r="G197" s="353"/>
      <c r="H197" s="353"/>
      <c r="I197" s="353"/>
      <c r="J197" s="353"/>
      <c r="K197" s="353"/>
      <c r="L197" s="353"/>
      <c r="M197" s="353"/>
      <c r="N197" s="353"/>
      <c r="O197" s="353"/>
      <c r="P197" s="353"/>
      <c r="Q197" s="353"/>
      <c r="R197" s="353"/>
      <c r="S197" s="353"/>
      <c r="T197" s="353"/>
      <c r="U197" s="353"/>
      <c r="V197" s="353"/>
      <c r="W197" s="353"/>
      <c r="X197" s="353"/>
      <c r="Y197" s="353"/>
      <c r="Z197" s="353"/>
      <c r="AA197" s="353"/>
      <c r="AB197" s="353"/>
      <c r="AC197" s="353"/>
      <c r="AD197" s="353"/>
      <c r="AE197" s="353"/>
      <c r="AF197" s="353"/>
      <c r="AG197" s="354"/>
      <c r="AH197" s="354"/>
      <c r="AI197" s="355"/>
      <c r="AJ197" s="355"/>
    </row>
    <row r="198" spans="1:36" ht="12.75" customHeight="1" x14ac:dyDescent="0.2">
      <c r="A198" s="351"/>
      <c r="B198" s="352"/>
      <c r="C198" s="353"/>
      <c r="D198" s="353"/>
      <c r="E198" s="353"/>
      <c r="F198" s="353"/>
      <c r="G198" s="353"/>
      <c r="H198" s="353"/>
      <c r="I198" s="353"/>
      <c r="J198" s="353"/>
      <c r="K198" s="353"/>
      <c r="L198" s="353"/>
      <c r="M198" s="353"/>
      <c r="N198" s="353"/>
      <c r="O198" s="353"/>
      <c r="P198" s="353"/>
      <c r="Q198" s="353"/>
      <c r="R198" s="353"/>
      <c r="S198" s="353"/>
      <c r="T198" s="353"/>
      <c r="U198" s="353"/>
      <c r="V198" s="353"/>
      <c r="W198" s="353"/>
      <c r="X198" s="353"/>
      <c r="Y198" s="353"/>
      <c r="Z198" s="353"/>
      <c r="AA198" s="353"/>
      <c r="AB198" s="353"/>
      <c r="AC198" s="353"/>
      <c r="AD198" s="353"/>
      <c r="AE198" s="353"/>
      <c r="AF198" s="353"/>
      <c r="AG198" s="354"/>
      <c r="AH198" s="354"/>
      <c r="AI198" s="355"/>
      <c r="AJ198" s="355"/>
    </row>
    <row r="199" spans="1:36" ht="12.75" customHeight="1" x14ac:dyDescent="0.2">
      <c r="A199" s="351"/>
      <c r="B199" s="352"/>
      <c r="C199" s="353"/>
      <c r="D199" s="353"/>
      <c r="E199" s="353"/>
      <c r="F199" s="353"/>
      <c r="G199" s="353"/>
      <c r="H199" s="353"/>
      <c r="I199" s="353"/>
      <c r="J199" s="353"/>
      <c r="K199" s="353"/>
      <c r="L199" s="353"/>
      <c r="M199" s="353"/>
      <c r="N199" s="353"/>
      <c r="O199" s="353"/>
      <c r="P199" s="353"/>
      <c r="Q199" s="353"/>
      <c r="R199" s="353"/>
      <c r="S199" s="353"/>
      <c r="T199" s="353"/>
      <c r="U199" s="353"/>
      <c r="V199" s="353"/>
      <c r="W199" s="353"/>
      <c r="X199" s="353"/>
      <c r="Y199" s="353"/>
      <c r="Z199" s="353"/>
      <c r="AA199" s="353"/>
      <c r="AB199" s="353"/>
      <c r="AC199" s="353"/>
      <c r="AD199" s="353"/>
      <c r="AE199" s="353"/>
      <c r="AF199" s="353"/>
      <c r="AG199" s="354"/>
      <c r="AH199" s="354"/>
      <c r="AI199" s="355"/>
      <c r="AJ199" s="355"/>
    </row>
    <row r="200" spans="1:36" ht="12.75" customHeight="1" x14ac:dyDescent="0.2">
      <c r="A200" s="351"/>
      <c r="B200" s="352"/>
      <c r="C200" s="353"/>
      <c r="D200" s="353"/>
      <c r="E200" s="353"/>
      <c r="F200" s="353"/>
      <c r="G200" s="353"/>
      <c r="H200" s="353"/>
      <c r="I200" s="353"/>
      <c r="J200" s="353"/>
      <c r="K200" s="353"/>
      <c r="L200" s="353"/>
      <c r="M200" s="353"/>
      <c r="N200" s="353"/>
      <c r="O200" s="353"/>
      <c r="P200" s="353"/>
      <c r="Q200" s="353"/>
      <c r="R200" s="353"/>
      <c r="S200" s="353"/>
      <c r="T200" s="353"/>
      <c r="U200" s="353"/>
      <c r="V200" s="353"/>
      <c r="W200" s="353"/>
      <c r="X200" s="353"/>
      <c r="Y200" s="353"/>
      <c r="Z200" s="353"/>
      <c r="AA200" s="353"/>
      <c r="AB200" s="353"/>
      <c r="AC200" s="353"/>
      <c r="AD200" s="353"/>
      <c r="AE200" s="353"/>
      <c r="AF200" s="353"/>
      <c r="AG200" s="354"/>
      <c r="AH200" s="354"/>
      <c r="AI200" s="355"/>
      <c r="AJ200" s="355"/>
    </row>
    <row r="201" spans="1:36" ht="12.75" customHeight="1" x14ac:dyDescent="0.2">
      <c r="A201" s="351"/>
      <c r="B201" s="352"/>
      <c r="C201" s="353"/>
      <c r="D201" s="353"/>
      <c r="E201" s="353"/>
      <c r="F201" s="353"/>
      <c r="G201" s="353"/>
      <c r="H201" s="353"/>
      <c r="I201" s="353"/>
      <c r="J201" s="353"/>
      <c r="K201" s="353"/>
      <c r="L201" s="353"/>
      <c r="M201" s="353"/>
      <c r="N201" s="353"/>
      <c r="O201" s="353"/>
      <c r="P201" s="353"/>
      <c r="Q201" s="353"/>
      <c r="R201" s="353"/>
      <c r="S201" s="353"/>
      <c r="T201" s="353"/>
      <c r="U201" s="353"/>
      <c r="V201" s="353"/>
      <c r="W201" s="353"/>
      <c r="X201" s="353"/>
      <c r="Y201" s="353"/>
      <c r="Z201" s="353"/>
      <c r="AA201" s="353"/>
      <c r="AB201" s="353"/>
      <c r="AC201" s="353"/>
      <c r="AD201" s="353"/>
      <c r="AE201" s="353"/>
      <c r="AF201" s="353"/>
      <c r="AG201" s="354"/>
      <c r="AH201" s="354"/>
      <c r="AI201" s="355"/>
      <c r="AJ201" s="355"/>
    </row>
    <row r="202" spans="1:36" ht="12.75" customHeight="1" x14ac:dyDescent="0.2">
      <c r="A202" s="351"/>
      <c r="B202" s="352"/>
      <c r="C202" s="353"/>
      <c r="D202" s="353"/>
      <c r="E202" s="353"/>
      <c r="F202" s="353"/>
      <c r="G202" s="353"/>
      <c r="H202" s="353"/>
      <c r="I202" s="353"/>
      <c r="J202" s="353"/>
      <c r="K202" s="353"/>
      <c r="L202" s="353"/>
      <c r="M202" s="353"/>
      <c r="N202" s="353"/>
      <c r="O202" s="353"/>
      <c r="P202" s="353"/>
      <c r="Q202" s="353"/>
      <c r="R202" s="353"/>
      <c r="S202" s="353"/>
      <c r="T202" s="353"/>
      <c r="U202" s="353"/>
      <c r="V202" s="353"/>
      <c r="W202" s="353"/>
      <c r="X202" s="353"/>
      <c r="Y202" s="353"/>
      <c r="Z202" s="353"/>
      <c r="AA202" s="353"/>
      <c r="AB202" s="353"/>
      <c r="AC202" s="353"/>
      <c r="AD202" s="353"/>
      <c r="AE202" s="353"/>
      <c r="AF202" s="353"/>
      <c r="AG202" s="354"/>
      <c r="AH202" s="354"/>
      <c r="AI202" s="355"/>
      <c r="AJ202" s="355"/>
    </row>
    <row r="203" spans="1:36" ht="12.75" customHeight="1" x14ac:dyDescent="0.2">
      <c r="A203" s="351"/>
      <c r="B203" s="352"/>
      <c r="C203" s="353"/>
      <c r="D203" s="353"/>
      <c r="E203" s="353"/>
      <c r="F203" s="353"/>
      <c r="G203" s="353"/>
      <c r="H203" s="353"/>
      <c r="I203" s="353"/>
      <c r="J203" s="353"/>
      <c r="K203" s="353"/>
      <c r="L203" s="353"/>
      <c r="M203" s="353"/>
      <c r="N203" s="353"/>
      <c r="O203" s="353"/>
      <c r="P203" s="353"/>
      <c r="Q203" s="353"/>
      <c r="R203" s="353"/>
      <c r="S203" s="353"/>
      <c r="T203" s="353"/>
      <c r="U203" s="353"/>
      <c r="V203" s="353"/>
      <c r="W203" s="353"/>
      <c r="X203" s="353"/>
      <c r="Y203" s="353"/>
      <c r="Z203" s="353"/>
      <c r="AA203" s="353"/>
      <c r="AB203" s="353"/>
      <c r="AC203" s="353"/>
      <c r="AD203" s="353"/>
      <c r="AE203" s="353"/>
      <c r="AF203" s="353"/>
      <c r="AG203" s="354"/>
      <c r="AH203" s="354"/>
      <c r="AI203" s="355"/>
      <c r="AJ203" s="355"/>
    </row>
    <row r="204" spans="1:36" ht="12.75" customHeight="1" x14ac:dyDescent="0.2">
      <c r="A204" s="351"/>
      <c r="B204" s="352"/>
      <c r="C204" s="353"/>
      <c r="D204" s="353"/>
      <c r="E204" s="353"/>
      <c r="F204" s="353"/>
      <c r="G204" s="353"/>
      <c r="H204" s="353"/>
      <c r="I204" s="353"/>
      <c r="J204" s="353"/>
      <c r="K204" s="353"/>
      <c r="L204" s="353"/>
      <c r="M204" s="353"/>
      <c r="N204" s="353"/>
      <c r="O204" s="353"/>
      <c r="P204" s="353"/>
      <c r="Q204" s="353"/>
      <c r="R204" s="353"/>
      <c r="S204" s="353"/>
      <c r="T204" s="353"/>
      <c r="U204" s="353"/>
      <c r="V204" s="353"/>
      <c r="W204" s="353"/>
      <c r="X204" s="353"/>
      <c r="Y204" s="353"/>
      <c r="Z204" s="353"/>
      <c r="AA204" s="353"/>
      <c r="AB204" s="353"/>
      <c r="AC204" s="353"/>
      <c r="AD204" s="353"/>
      <c r="AE204" s="353"/>
      <c r="AF204" s="353"/>
      <c r="AG204" s="354"/>
      <c r="AH204" s="354"/>
      <c r="AI204" s="355"/>
      <c r="AJ204" s="355"/>
    </row>
    <row r="205" spans="1:36" ht="12.75" customHeight="1" x14ac:dyDescent="0.2">
      <c r="A205" s="351"/>
      <c r="B205" s="352"/>
      <c r="C205" s="353"/>
      <c r="D205" s="353"/>
      <c r="E205" s="353"/>
      <c r="F205" s="353"/>
      <c r="G205" s="353"/>
      <c r="H205" s="353"/>
      <c r="I205" s="353"/>
      <c r="J205" s="353"/>
      <c r="K205" s="353"/>
      <c r="L205" s="353"/>
      <c r="M205" s="353"/>
      <c r="N205" s="353"/>
      <c r="O205" s="353"/>
      <c r="P205" s="353"/>
      <c r="Q205" s="353"/>
      <c r="R205" s="353"/>
      <c r="S205" s="353"/>
      <c r="T205" s="353"/>
      <c r="U205" s="353"/>
      <c r="V205" s="353"/>
      <c r="W205" s="353"/>
      <c r="X205" s="353"/>
      <c r="Y205" s="353"/>
      <c r="Z205" s="353"/>
      <c r="AA205" s="353"/>
      <c r="AB205" s="353"/>
      <c r="AC205" s="353"/>
      <c r="AD205" s="353"/>
      <c r="AE205" s="353"/>
      <c r="AF205" s="353"/>
      <c r="AG205" s="354"/>
      <c r="AH205" s="354"/>
      <c r="AI205" s="355"/>
      <c r="AJ205" s="355"/>
    </row>
    <row r="206" spans="1:36" ht="12.75" customHeight="1" x14ac:dyDescent="0.2">
      <c r="A206" s="351"/>
      <c r="B206" s="352"/>
      <c r="C206" s="353"/>
      <c r="D206" s="353"/>
      <c r="E206" s="353"/>
      <c r="F206" s="353"/>
      <c r="G206" s="353"/>
      <c r="H206" s="353"/>
      <c r="I206" s="353"/>
      <c r="J206" s="353"/>
      <c r="K206" s="353"/>
      <c r="L206" s="353"/>
      <c r="M206" s="353"/>
      <c r="N206" s="353"/>
      <c r="O206" s="353"/>
      <c r="P206" s="353"/>
      <c r="Q206" s="353"/>
      <c r="R206" s="353"/>
      <c r="S206" s="353"/>
      <c r="T206" s="353"/>
      <c r="U206" s="353"/>
      <c r="V206" s="353"/>
      <c r="W206" s="353"/>
      <c r="X206" s="353"/>
      <c r="Y206" s="353"/>
      <c r="Z206" s="353"/>
      <c r="AA206" s="353"/>
      <c r="AB206" s="353"/>
      <c r="AC206" s="353"/>
      <c r="AD206" s="353"/>
      <c r="AE206" s="353"/>
      <c r="AF206" s="353"/>
      <c r="AG206" s="354"/>
      <c r="AH206" s="354"/>
      <c r="AI206" s="355"/>
      <c r="AJ206" s="355"/>
    </row>
    <row r="207" spans="1:36" ht="12.75" customHeight="1" x14ac:dyDescent="0.2">
      <c r="A207" s="351"/>
      <c r="B207" s="352"/>
      <c r="C207" s="353"/>
      <c r="D207" s="353"/>
      <c r="E207" s="353"/>
      <c r="F207" s="353"/>
      <c r="G207" s="353"/>
      <c r="H207" s="353"/>
      <c r="I207" s="353"/>
      <c r="J207" s="353"/>
      <c r="K207" s="353"/>
      <c r="L207" s="353"/>
      <c r="M207" s="353"/>
      <c r="N207" s="353"/>
      <c r="O207" s="353"/>
      <c r="P207" s="353"/>
      <c r="Q207" s="353"/>
      <c r="R207" s="353"/>
      <c r="S207" s="353"/>
      <c r="T207" s="353"/>
      <c r="U207" s="353"/>
      <c r="V207" s="353"/>
      <c r="W207" s="353"/>
      <c r="X207" s="353"/>
      <c r="Y207" s="353"/>
      <c r="Z207" s="353"/>
      <c r="AA207" s="353"/>
      <c r="AB207" s="353"/>
      <c r="AC207" s="353"/>
      <c r="AD207" s="353"/>
      <c r="AE207" s="353"/>
      <c r="AF207" s="353"/>
      <c r="AG207" s="354"/>
      <c r="AH207" s="354"/>
      <c r="AI207" s="355"/>
      <c r="AJ207" s="355"/>
    </row>
    <row r="208" spans="1:36" ht="12.75" customHeight="1" x14ac:dyDescent="0.2">
      <c r="A208" s="351"/>
      <c r="B208" s="352"/>
      <c r="C208" s="353"/>
      <c r="D208" s="353"/>
      <c r="E208" s="353"/>
      <c r="F208" s="353"/>
      <c r="G208" s="353"/>
      <c r="H208" s="353"/>
      <c r="I208" s="353"/>
      <c r="J208" s="353"/>
      <c r="K208" s="353"/>
      <c r="L208" s="353"/>
      <c r="M208" s="353"/>
      <c r="N208" s="353"/>
      <c r="O208" s="353"/>
      <c r="P208" s="353"/>
      <c r="Q208" s="353"/>
      <c r="R208" s="353"/>
      <c r="S208" s="353"/>
      <c r="T208" s="353"/>
      <c r="U208" s="353"/>
      <c r="V208" s="353"/>
      <c r="W208" s="353"/>
      <c r="X208" s="353"/>
      <c r="Y208" s="353"/>
      <c r="Z208" s="353"/>
      <c r="AA208" s="353"/>
      <c r="AB208" s="353"/>
      <c r="AC208" s="353"/>
      <c r="AD208" s="353"/>
      <c r="AE208" s="353"/>
      <c r="AF208" s="353"/>
      <c r="AG208" s="354"/>
      <c r="AH208" s="354"/>
      <c r="AI208" s="355"/>
      <c r="AJ208" s="355"/>
    </row>
    <row r="209" spans="1:36" ht="12.75" customHeight="1" x14ac:dyDescent="0.2">
      <c r="A209" s="351"/>
      <c r="B209" s="356"/>
      <c r="C209" s="353"/>
      <c r="D209" s="353"/>
      <c r="E209" s="353"/>
      <c r="F209" s="353"/>
      <c r="G209" s="353"/>
      <c r="H209" s="353"/>
      <c r="I209" s="353"/>
      <c r="J209" s="353"/>
      <c r="K209" s="353"/>
      <c r="L209" s="353"/>
      <c r="M209" s="353"/>
      <c r="N209" s="353"/>
      <c r="O209" s="353"/>
      <c r="P209" s="353"/>
      <c r="Q209" s="353"/>
      <c r="R209" s="353"/>
      <c r="S209" s="353"/>
      <c r="T209" s="353"/>
      <c r="U209" s="353"/>
      <c r="V209" s="353"/>
      <c r="W209" s="353"/>
      <c r="X209" s="353"/>
      <c r="Y209" s="353"/>
      <c r="Z209" s="353"/>
      <c r="AA209" s="353"/>
      <c r="AB209" s="353"/>
      <c r="AC209" s="353"/>
      <c r="AD209" s="353"/>
      <c r="AE209" s="353"/>
      <c r="AF209" s="353"/>
      <c r="AG209" s="354"/>
      <c r="AH209" s="354"/>
      <c r="AI209" s="355"/>
      <c r="AJ209" s="355"/>
    </row>
    <row r="210" spans="1:36" ht="12.75" customHeight="1" x14ac:dyDescent="0.2">
      <c r="A210" s="351"/>
      <c r="B210" s="356"/>
      <c r="C210" s="353"/>
      <c r="D210" s="353"/>
      <c r="E210" s="353"/>
      <c r="F210" s="353"/>
      <c r="G210" s="353"/>
      <c r="H210" s="353"/>
      <c r="I210" s="353"/>
      <c r="J210" s="353"/>
      <c r="K210" s="353"/>
      <c r="L210" s="353"/>
      <c r="M210" s="353"/>
      <c r="N210" s="353"/>
      <c r="O210" s="353"/>
      <c r="P210" s="353"/>
      <c r="Q210" s="353"/>
      <c r="R210" s="353"/>
      <c r="S210" s="353"/>
      <c r="T210" s="353"/>
      <c r="U210" s="353"/>
      <c r="V210" s="353"/>
      <c r="W210" s="353"/>
      <c r="X210" s="353"/>
      <c r="Y210" s="353"/>
      <c r="Z210" s="353"/>
      <c r="AA210" s="353"/>
      <c r="AB210" s="353"/>
      <c r="AC210" s="353"/>
      <c r="AD210" s="353"/>
      <c r="AE210" s="353"/>
      <c r="AF210" s="353"/>
      <c r="AG210" s="354"/>
      <c r="AH210" s="354"/>
      <c r="AI210" s="355"/>
      <c r="AJ210" s="355"/>
    </row>
    <row r="211" spans="1:36" ht="12.75" customHeight="1" x14ac:dyDescent="0.2">
      <c r="A211" s="351"/>
      <c r="B211" s="356"/>
      <c r="C211" s="353"/>
      <c r="D211" s="353"/>
      <c r="E211" s="353"/>
      <c r="F211" s="353"/>
      <c r="G211" s="353"/>
      <c r="H211" s="353"/>
      <c r="I211" s="353"/>
      <c r="J211" s="353"/>
      <c r="K211" s="353"/>
      <c r="L211" s="353"/>
      <c r="M211" s="353"/>
      <c r="N211" s="353"/>
      <c r="O211" s="353"/>
      <c r="P211" s="353"/>
      <c r="Q211" s="353"/>
      <c r="R211" s="353"/>
      <c r="S211" s="353"/>
      <c r="T211" s="353"/>
      <c r="U211" s="353"/>
      <c r="V211" s="353"/>
      <c r="W211" s="353"/>
      <c r="X211" s="353"/>
      <c r="Y211" s="353"/>
      <c r="Z211" s="353"/>
      <c r="AA211" s="353"/>
      <c r="AB211" s="353"/>
      <c r="AC211" s="353"/>
      <c r="AD211" s="353"/>
      <c r="AE211" s="353"/>
      <c r="AF211" s="353"/>
      <c r="AG211" s="354"/>
      <c r="AH211" s="354"/>
      <c r="AI211" s="355"/>
      <c r="AJ211" s="355"/>
    </row>
    <row r="212" spans="1:36" ht="12.75" customHeight="1" x14ac:dyDescent="0.2">
      <c r="A212" s="351"/>
      <c r="B212" s="356"/>
      <c r="C212" s="353"/>
      <c r="D212" s="353"/>
      <c r="E212" s="353"/>
      <c r="F212" s="353"/>
      <c r="G212" s="353"/>
      <c r="H212" s="353"/>
      <c r="I212" s="353"/>
      <c r="J212" s="353"/>
      <c r="K212" s="353"/>
      <c r="L212" s="353"/>
      <c r="M212" s="353"/>
      <c r="N212" s="353"/>
      <c r="O212" s="353"/>
      <c r="P212" s="353"/>
      <c r="Q212" s="353"/>
      <c r="R212" s="353"/>
      <c r="S212" s="353"/>
      <c r="T212" s="353"/>
      <c r="U212" s="353"/>
      <c r="V212" s="353"/>
      <c r="W212" s="353"/>
      <c r="X212" s="353"/>
      <c r="Y212" s="353"/>
      <c r="Z212" s="353"/>
      <c r="AA212" s="353"/>
      <c r="AB212" s="353"/>
      <c r="AC212" s="353"/>
      <c r="AD212" s="353"/>
      <c r="AE212" s="353"/>
      <c r="AF212" s="353"/>
      <c r="AG212" s="354"/>
      <c r="AH212" s="354"/>
      <c r="AI212" s="355"/>
      <c r="AJ212" s="355"/>
    </row>
    <row r="213" spans="1:36" ht="12.75" customHeight="1" x14ac:dyDescent="0.2">
      <c r="A213" s="351"/>
      <c r="B213" s="356"/>
      <c r="C213" s="353"/>
      <c r="D213" s="353"/>
      <c r="E213" s="353"/>
      <c r="F213" s="353"/>
      <c r="G213" s="353"/>
      <c r="H213" s="353"/>
      <c r="I213" s="353"/>
      <c r="J213" s="353"/>
      <c r="K213" s="353"/>
      <c r="L213" s="353"/>
      <c r="M213" s="353"/>
      <c r="N213" s="353"/>
      <c r="O213" s="353"/>
      <c r="P213" s="353"/>
      <c r="Q213" s="353"/>
      <c r="R213" s="353"/>
      <c r="S213" s="353"/>
      <c r="T213" s="353"/>
      <c r="U213" s="353"/>
      <c r="V213" s="353"/>
      <c r="W213" s="353"/>
      <c r="X213" s="353"/>
      <c r="Y213" s="353"/>
      <c r="Z213" s="353"/>
      <c r="AA213" s="353"/>
      <c r="AB213" s="353"/>
      <c r="AC213" s="353"/>
      <c r="AD213" s="353"/>
      <c r="AE213" s="353"/>
      <c r="AF213" s="353"/>
      <c r="AG213" s="354"/>
      <c r="AH213" s="354"/>
      <c r="AI213" s="355"/>
      <c r="AJ213" s="355"/>
    </row>
    <row r="214" spans="1:36" ht="12.75" customHeight="1" x14ac:dyDescent="0.2"/>
    <row r="215" spans="1:36" ht="12.75" customHeight="1" x14ac:dyDescent="0.2">
      <c r="B215" s="356"/>
      <c r="AD215" s="357"/>
      <c r="AG215" s="358"/>
      <c r="AH215" s="358"/>
    </row>
    <row r="216" spans="1:36" ht="12.75" customHeight="1" x14ac:dyDescent="0.2">
      <c r="B216" s="359"/>
      <c r="AD216" s="357"/>
      <c r="AG216" s="360"/>
      <c r="AH216" s="360"/>
    </row>
    <row r="217" spans="1:36" ht="12.75" customHeight="1" x14ac:dyDescent="0.2">
      <c r="AD217" s="357"/>
      <c r="AG217" s="358"/>
      <c r="AH217" s="358"/>
    </row>
    <row r="218" spans="1:36" ht="12.75" customHeight="1" x14ac:dyDescent="0.2"/>
    <row r="219" spans="1:36" ht="12.75" customHeight="1" x14ac:dyDescent="0.2">
      <c r="B219" s="361"/>
      <c r="W219" s="362"/>
    </row>
    <row r="220" spans="1:36" ht="12.75" customHeight="1" x14ac:dyDescent="0.2">
      <c r="B220" s="363"/>
      <c r="C220" s="364"/>
      <c r="D220" s="364"/>
      <c r="E220" s="364"/>
      <c r="F220" s="364"/>
      <c r="G220" s="364"/>
      <c r="H220" s="364"/>
      <c r="I220" s="364"/>
      <c r="J220" s="364"/>
      <c r="K220" s="364"/>
      <c r="L220" s="364"/>
      <c r="M220" s="364"/>
      <c r="N220" s="364"/>
      <c r="O220" s="364"/>
      <c r="P220" s="364"/>
      <c r="Q220" s="364"/>
      <c r="R220" s="364"/>
      <c r="S220" s="364"/>
      <c r="T220" s="364"/>
      <c r="U220" s="364"/>
      <c r="W220" s="362"/>
      <c r="X220" s="362"/>
      <c r="Y220" s="362"/>
      <c r="Z220" s="362"/>
      <c r="AA220" s="362"/>
      <c r="AB220" s="362"/>
      <c r="AC220" s="362"/>
    </row>
    <row r="221" spans="1:36" ht="12.75" customHeight="1" x14ac:dyDescent="0.2">
      <c r="B221" s="352"/>
      <c r="C221" s="335"/>
      <c r="D221" s="335"/>
      <c r="E221" s="335"/>
      <c r="W221" s="365"/>
      <c r="X221" s="365"/>
      <c r="Y221" s="365"/>
      <c r="Z221" s="335"/>
      <c r="AA221" s="335"/>
      <c r="AB221" s="335"/>
      <c r="AC221" s="335"/>
    </row>
    <row r="222" spans="1:36" ht="12.75" customHeight="1" x14ac:dyDescent="0.2">
      <c r="B222" s="352"/>
      <c r="C222" s="335"/>
      <c r="D222" s="335"/>
      <c r="E222" s="335"/>
      <c r="Z222" s="335"/>
      <c r="AA222" s="335"/>
      <c r="AB222" s="335"/>
      <c r="AC222" s="335"/>
    </row>
    <row r="223" spans="1:36" ht="12.75" customHeight="1" x14ac:dyDescent="0.2"/>
    <row r="224" spans="1:36" ht="12.75" customHeight="1" x14ac:dyDescent="0.2">
      <c r="B224" s="361"/>
    </row>
    <row r="225" spans="2:21" ht="12.75" customHeight="1" x14ac:dyDescent="0.2">
      <c r="B225" s="366"/>
      <c r="C225" s="362"/>
      <c r="D225" s="362"/>
      <c r="E225" s="362"/>
      <c r="F225" s="367"/>
      <c r="G225" s="367"/>
      <c r="H225" s="367"/>
      <c r="I225" s="367"/>
      <c r="J225" s="367"/>
      <c r="K225" s="367"/>
      <c r="L225" s="367"/>
      <c r="M225" s="367"/>
      <c r="N225" s="367"/>
      <c r="O225" s="367"/>
      <c r="P225" s="367"/>
      <c r="Q225" s="367"/>
      <c r="R225" s="367"/>
      <c r="S225" s="362"/>
      <c r="T225" s="362"/>
      <c r="U225" s="362"/>
    </row>
    <row r="226" spans="2:21" ht="12.75" customHeight="1" x14ac:dyDescent="0.2">
      <c r="B226" s="368"/>
      <c r="C226" s="335"/>
      <c r="D226" s="335"/>
      <c r="E226" s="335"/>
      <c r="F226" s="369"/>
      <c r="G226" s="369"/>
      <c r="H226" s="369"/>
      <c r="I226" s="369"/>
      <c r="J226" s="369"/>
      <c r="K226" s="369"/>
      <c r="L226" s="369"/>
      <c r="M226" s="369"/>
      <c r="N226" s="369"/>
      <c r="O226" s="369"/>
      <c r="P226" s="369"/>
      <c r="Q226" s="369"/>
      <c r="R226" s="369"/>
      <c r="S226" s="336"/>
      <c r="T226" s="336"/>
      <c r="U226" s="336"/>
    </row>
    <row r="227" spans="2:21" ht="12.75" customHeight="1" x14ac:dyDescent="0.2">
      <c r="C227" s="335"/>
      <c r="D227" s="335"/>
      <c r="E227" s="335"/>
      <c r="F227" s="336"/>
      <c r="G227" s="336"/>
      <c r="H227" s="336"/>
      <c r="I227" s="336"/>
      <c r="J227" s="336"/>
      <c r="K227" s="336"/>
      <c r="L227" s="336"/>
      <c r="M227" s="336"/>
      <c r="N227" s="336"/>
      <c r="O227" s="336"/>
      <c r="P227" s="336"/>
      <c r="Q227" s="336"/>
      <c r="R227" s="336"/>
      <c r="S227" s="65"/>
      <c r="T227" s="65"/>
      <c r="U227" s="65"/>
    </row>
    <row r="228" spans="2:21" ht="12.75" customHeight="1" x14ac:dyDescent="0.2"/>
    <row r="229" spans="2:21" ht="12.75" customHeight="1" x14ac:dyDescent="0.2"/>
    <row r="230" spans="2:21" ht="12.75" customHeight="1" x14ac:dyDescent="0.2"/>
    <row r="231" spans="2:21" ht="12.75" customHeight="1" x14ac:dyDescent="0.2"/>
    <row r="232" spans="2:21" ht="12.75" customHeight="1" x14ac:dyDescent="0.2"/>
    <row r="233" spans="2:21" ht="12.75" customHeight="1" x14ac:dyDescent="0.2"/>
    <row r="234" spans="2:21" ht="12.75" customHeight="1" x14ac:dyDescent="0.2"/>
    <row r="235" spans="2:21" ht="12.75" customHeight="1" x14ac:dyDescent="0.2"/>
    <row r="236" spans="2:21" ht="12.75" customHeight="1" x14ac:dyDescent="0.2"/>
    <row r="237" spans="2:21" ht="12.75" customHeight="1" x14ac:dyDescent="0.2"/>
    <row r="238" spans="2:21" ht="12.75" customHeight="1" x14ac:dyDescent="0.2"/>
    <row r="239" spans="2:21" ht="12.75" customHeight="1" x14ac:dyDescent="0.2"/>
    <row r="240" spans="2:21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</sheetData>
  <sheetProtection password="C7E2" sheet="1" objects="1" scenarios="1"/>
  <mergeCells count="276">
    <mergeCell ref="B99:G99"/>
    <mergeCell ref="H99:J99"/>
    <mergeCell ref="B96:G96"/>
    <mergeCell ref="H96:J96"/>
    <mergeCell ref="B97:G97"/>
    <mergeCell ref="H97:J97"/>
    <mergeCell ref="B98:G98"/>
    <mergeCell ref="H98:J98"/>
    <mergeCell ref="B91:E91"/>
    <mergeCell ref="F91:L91"/>
    <mergeCell ref="M91:P91"/>
    <mergeCell ref="Q91:AB91"/>
    <mergeCell ref="AC91:AE91"/>
    <mergeCell ref="AF91:AG91"/>
    <mergeCell ref="B90:E90"/>
    <mergeCell ref="F90:L90"/>
    <mergeCell ref="M90:P90"/>
    <mergeCell ref="Q90:AB90"/>
    <mergeCell ref="AC90:AE90"/>
    <mergeCell ref="AF90:AG90"/>
    <mergeCell ref="B89:E89"/>
    <mergeCell ref="F89:L89"/>
    <mergeCell ref="M89:P89"/>
    <mergeCell ref="Q89:AB89"/>
    <mergeCell ref="AC89:AE89"/>
    <mergeCell ref="AF89:AG89"/>
    <mergeCell ref="B88:E88"/>
    <mergeCell ref="F88:L88"/>
    <mergeCell ref="M88:P88"/>
    <mergeCell ref="Q88:AB88"/>
    <mergeCell ref="AC88:AE88"/>
    <mergeCell ref="AF88:AG88"/>
    <mergeCell ref="B87:E87"/>
    <mergeCell ref="F87:L87"/>
    <mergeCell ref="M87:P87"/>
    <mergeCell ref="Q87:AB87"/>
    <mergeCell ref="AC87:AE87"/>
    <mergeCell ref="AF87:AG87"/>
    <mergeCell ref="B86:E86"/>
    <mergeCell ref="F86:L86"/>
    <mergeCell ref="M86:P86"/>
    <mergeCell ref="Q86:AB86"/>
    <mergeCell ref="AC86:AE86"/>
    <mergeCell ref="AF86:AG86"/>
    <mergeCell ref="B85:E85"/>
    <mergeCell ref="F85:L85"/>
    <mergeCell ref="M85:P85"/>
    <mergeCell ref="Q85:AB85"/>
    <mergeCell ref="AC85:AE85"/>
    <mergeCell ref="AF85:AG85"/>
    <mergeCell ref="B84:E84"/>
    <mergeCell ref="F84:L84"/>
    <mergeCell ref="M84:P84"/>
    <mergeCell ref="Q84:AB84"/>
    <mergeCell ref="AC84:AE84"/>
    <mergeCell ref="AF84:AG84"/>
    <mergeCell ref="AF82:AG82"/>
    <mergeCell ref="B83:E83"/>
    <mergeCell ref="F83:L83"/>
    <mergeCell ref="M83:P83"/>
    <mergeCell ref="Q83:AB83"/>
    <mergeCell ref="AC83:AE83"/>
    <mergeCell ref="AF83:AG83"/>
    <mergeCell ref="B81:E81"/>
    <mergeCell ref="M81:P81"/>
    <mergeCell ref="Q81:AB81"/>
    <mergeCell ref="AC81:AE81"/>
    <mergeCell ref="AF81:AG81"/>
    <mergeCell ref="B82:E82"/>
    <mergeCell ref="F82:L82"/>
    <mergeCell ref="M82:P82"/>
    <mergeCell ref="Q82:AB82"/>
    <mergeCell ref="AC82:AE82"/>
    <mergeCell ref="B78:E78"/>
    <mergeCell ref="F78:H78"/>
    <mergeCell ref="I78:N78"/>
    <mergeCell ref="O78:T78"/>
    <mergeCell ref="V78:AA78"/>
    <mergeCell ref="AB78:AE78"/>
    <mergeCell ref="B77:E77"/>
    <mergeCell ref="F77:H77"/>
    <mergeCell ref="I77:N77"/>
    <mergeCell ref="O77:T77"/>
    <mergeCell ref="V77:AA77"/>
    <mergeCell ref="AB77:AE77"/>
    <mergeCell ref="B76:E76"/>
    <mergeCell ref="F76:H76"/>
    <mergeCell ref="I76:N76"/>
    <mergeCell ref="O76:T76"/>
    <mergeCell ref="V76:AA76"/>
    <mergeCell ref="AB76:AE76"/>
    <mergeCell ref="B75:E75"/>
    <mergeCell ref="F75:H75"/>
    <mergeCell ref="I75:N75"/>
    <mergeCell ref="O75:T75"/>
    <mergeCell ref="V75:AA75"/>
    <mergeCell ref="AB75:AE75"/>
    <mergeCell ref="B74:E74"/>
    <mergeCell ref="F74:H74"/>
    <mergeCell ref="I74:N74"/>
    <mergeCell ref="O74:T74"/>
    <mergeCell ref="V74:AA74"/>
    <mergeCell ref="AB74:AE74"/>
    <mergeCell ref="B73:E73"/>
    <mergeCell ref="F73:H73"/>
    <mergeCell ref="I73:N73"/>
    <mergeCell ref="O73:T73"/>
    <mergeCell ref="V73:AA73"/>
    <mergeCell ref="AB73:AE73"/>
    <mergeCell ref="B72:E72"/>
    <mergeCell ref="F72:H72"/>
    <mergeCell ref="I72:N72"/>
    <mergeCell ref="O72:T72"/>
    <mergeCell ref="V72:AA72"/>
    <mergeCell ref="AB72:AE72"/>
    <mergeCell ref="B71:E71"/>
    <mergeCell ref="F71:H71"/>
    <mergeCell ref="I71:N71"/>
    <mergeCell ref="O71:T71"/>
    <mergeCell ref="V71:AA71"/>
    <mergeCell ref="AB71:AE71"/>
    <mergeCell ref="B70:E70"/>
    <mergeCell ref="F70:H70"/>
    <mergeCell ref="I70:N70"/>
    <mergeCell ref="O70:T70"/>
    <mergeCell ref="V70:AA70"/>
    <mergeCell ref="AB70:AE70"/>
    <mergeCell ref="B69:E69"/>
    <mergeCell ref="F69:H69"/>
    <mergeCell ref="I69:N69"/>
    <mergeCell ref="O69:T69"/>
    <mergeCell ref="V69:AA69"/>
    <mergeCell ref="AB69:AE69"/>
    <mergeCell ref="AK59:AK61"/>
    <mergeCell ref="E63:K63"/>
    <mergeCell ref="S63:Y63"/>
    <mergeCell ref="AH63:AK63"/>
    <mergeCell ref="B68:E68"/>
    <mergeCell ref="F68:H68"/>
    <mergeCell ref="I68:N68"/>
    <mergeCell ref="O68:T68"/>
    <mergeCell ref="V68:AA68"/>
    <mergeCell ref="AB68:AE68"/>
    <mergeCell ref="A59:A61"/>
    <mergeCell ref="B59:B61"/>
    <mergeCell ref="AG59:AG61"/>
    <mergeCell ref="AH59:AH61"/>
    <mergeCell ref="AI59:AI61"/>
    <mergeCell ref="AJ59:AJ61"/>
    <mergeCell ref="AK53:AK55"/>
    <mergeCell ref="A56:A58"/>
    <mergeCell ref="B56:B58"/>
    <mergeCell ref="AG56:AG58"/>
    <mergeCell ref="AH56:AH58"/>
    <mergeCell ref="AI56:AI58"/>
    <mergeCell ref="AJ56:AJ58"/>
    <mergeCell ref="AK56:AK58"/>
    <mergeCell ref="A53:A55"/>
    <mergeCell ref="B53:B55"/>
    <mergeCell ref="AG53:AG55"/>
    <mergeCell ref="AH53:AH55"/>
    <mergeCell ref="AI53:AI55"/>
    <mergeCell ref="AJ53:AJ55"/>
    <mergeCell ref="AK47:AK49"/>
    <mergeCell ref="A50:A52"/>
    <mergeCell ref="B50:B52"/>
    <mergeCell ref="AG50:AG52"/>
    <mergeCell ref="AH50:AH52"/>
    <mergeCell ref="AI50:AI52"/>
    <mergeCell ref="AJ50:AJ52"/>
    <mergeCell ref="AK50:AK52"/>
    <mergeCell ref="A47:A49"/>
    <mergeCell ref="B47:B49"/>
    <mergeCell ref="AG47:AG49"/>
    <mergeCell ref="AH47:AH49"/>
    <mergeCell ref="AI47:AI49"/>
    <mergeCell ref="AJ47:AJ49"/>
    <mergeCell ref="AK41:AK43"/>
    <mergeCell ref="A44:A46"/>
    <mergeCell ref="B44:B46"/>
    <mergeCell ref="AG44:AG46"/>
    <mergeCell ref="AH44:AH46"/>
    <mergeCell ref="AI44:AI46"/>
    <mergeCell ref="AJ44:AJ46"/>
    <mergeCell ref="AK44:AK46"/>
    <mergeCell ref="A41:A43"/>
    <mergeCell ref="B41:B43"/>
    <mergeCell ref="AG41:AG43"/>
    <mergeCell ref="AH41:AH43"/>
    <mergeCell ref="AI41:AI43"/>
    <mergeCell ref="AJ41:AJ43"/>
    <mergeCell ref="AK35:AK37"/>
    <mergeCell ref="A38:A40"/>
    <mergeCell ref="B38:B40"/>
    <mergeCell ref="AG38:AG40"/>
    <mergeCell ref="AH38:AH40"/>
    <mergeCell ref="AI38:AI40"/>
    <mergeCell ref="AJ38:AJ40"/>
    <mergeCell ref="AK38:AK40"/>
    <mergeCell ref="A35:A37"/>
    <mergeCell ref="B35:B37"/>
    <mergeCell ref="AG35:AG37"/>
    <mergeCell ref="AH35:AH37"/>
    <mergeCell ref="AI35:AI37"/>
    <mergeCell ref="AJ35:AJ37"/>
    <mergeCell ref="AK29:AK31"/>
    <mergeCell ref="A32:A34"/>
    <mergeCell ref="B32:B34"/>
    <mergeCell ref="AG32:AG34"/>
    <mergeCell ref="AH32:AH34"/>
    <mergeCell ref="AI32:AI34"/>
    <mergeCell ref="AJ32:AJ34"/>
    <mergeCell ref="AK32:AK34"/>
    <mergeCell ref="A29:A31"/>
    <mergeCell ref="B29:B31"/>
    <mergeCell ref="AG29:AG31"/>
    <mergeCell ref="AH29:AH31"/>
    <mergeCell ref="AI29:AI31"/>
    <mergeCell ref="AJ29:AJ31"/>
    <mergeCell ref="AK23:AK25"/>
    <mergeCell ref="A26:A28"/>
    <mergeCell ref="B26:B28"/>
    <mergeCell ref="AG26:AG28"/>
    <mergeCell ref="AH26:AH28"/>
    <mergeCell ref="AI26:AI28"/>
    <mergeCell ref="AJ26:AJ28"/>
    <mergeCell ref="AK26:AK28"/>
    <mergeCell ref="A23:A25"/>
    <mergeCell ref="B23:B25"/>
    <mergeCell ref="AG23:AG25"/>
    <mergeCell ref="AH23:AH25"/>
    <mergeCell ref="AI23:AI25"/>
    <mergeCell ref="AJ23:AJ25"/>
    <mergeCell ref="AK17:AK19"/>
    <mergeCell ref="A20:A22"/>
    <mergeCell ref="B20:B22"/>
    <mergeCell ref="AG20:AG22"/>
    <mergeCell ref="AH20:AH22"/>
    <mergeCell ref="AI20:AI22"/>
    <mergeCell ref="AJ20:AJ22"/>
    <mergeCell ref="AK20:AK22"/>
    <mergeCell ref="A17:A19"/>
    <mergeCell ref="B17:B19"/>
    <mergeCell ref="AG17:AG19"/>
    <mergeCell ref="AH17:AH19"/>
    <mergeCell ref="AI17:AI19"/>
    <mergeCell ref="AJ17:AJ19"/>
    <mergeCell ref="AK11:AK13"/>
    <mergeCell ref="A14:A16"/>
    <mergeCell ref="B14:B16"/>
    <mergeCell ref="AG14:AG16"/>
    <mergeCell ref="AH14:AH16"/>
    <mergeCell ref="AI14:AI16"/>
    <mergeCell ref="AJ14:AJ16"/>
    <mergeCell ref="AK14:AK16"/>
    <mergeCell ref="A11:A13"/>
    <mergeCell ref="B11:B13"/>
    <mergeCell ref="AG11:AG13"/>
    <mergeCell ref="AH11:AH13"/>
    <mergeCell ref="AI11:AI13"/>
    <mergeCell ref="AJ11:AJ13"/>
    <mergeCell ref="AJ5:AJ6"/>
    <mergeCell ref="AK5:AK6"/>
    <mergeCell ref="A8:A10"/>
    <mergeCell ref="B8:B10"/>
    <mergeCell ref="AG8:AG10"/>
    <mergeCell ref="AH8:AH10"/>
    <mergeCell ref="AI8:AI10"/>
    <mergeCell ref="AJ8:AJ10"/>
    <mergeCell ref="AK8:AK10"/>
    <mergeCell ref="A5:A6"/>
    <mergeCell ref="B5:B6"/>
    <mergeCell ref="C5:AF5"/>
    <mergeCell ref="AG5:AG6"/>
    <mergeCell ref="AH5:AH6"/>
    <mergeCell ref="AI5:AI6"/>
  </mergeCells>
  <conditionalFormatting sqref="AI192:AI213 AI102:AI123 AI147:AI168 AI8:AI9 AI11:AI12 AI14:AI15 AI17:AI18 AI20:AI21 AI23:AI24 AI32:AI33 AI35:AI36 AI38:AI39 AI41:AI42 AI44:AI45 AI47:AI48 AI50:AI51 AI53:AI54 AI56:AI57 AI59:AI60 AI29:AI30 AI26:AI27">
    <cfRule type="cellIs" dxfId="1" priority="1" stopIfTrue="1" operator="equal">
      <formula>"x"</formula>
    </cfRule>
  </conditionalFormatting>
  <conditionalFormatting sqref="AJ192:AJ213 AJ102:AJ123 AJ147:AJ168 AJ8:AJ9 AJ11:AJ12 AJ14:AJ15 AJ17:AJ18 AJ20:AJ21 AJ23:AJ24 AJ32:AJ33 AJ35:AJ36 AJ38:AJ39 AJ41:AJ42 AJ44:AJ45 AJ47:AJ48 AJ50:AJ51 AJ53:AJ54 AJ56:AJ57 AJ59:AJ60 AJ29:AJ30 AJ26:AJ27">
    <cfRule type="cellIs" dxfId="0" priority="2" stopIfTrue="1" operator="equal">
      <formula>"x"</formula>
    </cfRule>
  </conditionalFormatting>
  <printOptions horizontalCentered="1" verticalCentered="1"/>
  <pageMargins left="0.31496062992125984" right="0.31496062992125984" top="0.31496062992125984" bottom="0.31496062992125984" header="3.4251968503937009" footer="0.11811023622047245"/>
  <pageSetup paperSize="9" scale="45" orientation="landscape" r:id="rId1"/>
  <headerFooter>
    <oddHeader>&amp;C&amp;14&amp;G</oddHeader>
    <oddFooter>&amp;CProgram za izračun rezultata i provedbu natjecanja u disciplini “lov šarana”&amp;R&amp;"-,Bold"&amp;20&amp;D  &amp;T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CC779-5A55-41B8-9FD0-F495582C6405}">
  <sheetPr codeName="List15">
    <pageSetUpPr autoPageBreaks="0" fitToPage="1"/>
  </sheetPr>
  <dimension ref="A1:R29"/>
  <sheetViews>
    <sheetView tabSelected="1" zoomScaleNormal="100" workbookViewId="0">
      <selection activeCell="O22" sqref="O22"/>
    </sheetView>
  </sheetViews>
  <sheetFormatPr defaultRowHeight="15" x14ac:dyDescent="0.2"/>
  <cols>
    <col min="1" max="1" width="5.85546875" style="2" customWidth="1"/>
    <col min="2" max="2" width="28.5703125" style="3" customWidth="1"/>
    <col min="3" max="14" width="7.7109375" style="4" customWidth="1"/>
    <col min="15" max="15" width="10.28515625" style="4" customWidth="1"/>
    <col min="16" max="17" width="11.140625" style="4" customWidth="1"/>
    <col min="18" max="18" width="10.28515625" style="4" customWidth="1"/>
    <col min="19" max="16384" width="9.140625" style="1"/>
  </cols>
  <sheetData>
    <row r="1" spans="1:18" ht="18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3" spans="1:18" ht="18" x14ac:dyDescent="0.2">
      <c r="I3" s="5" t="s">
        <v>0</v>
      </c>
    </row>
    <row r="4" spans="1:18" ht="15.75" customHeight="1" x14ac:dyDescent="0.2">
      <c r="A4" s="52" t="s">
        <v>14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ht="18" x14ac:dyDescent="0.2">
      <c r="I5" s="5" t="s">
        <v>1</v>
      </c>
    </row>
    <row r="6" spans="1:18" ht="15.75" thickBot="1" x14ac:dyDescent="0.25"/>
    <row r="7" spans="1:18" s="6" customFormat="1" ht="21.75" customHeight="1" thickTop="1" x14ac:dyDescent="0.2">
      <c r="A7" s="53" t="s">
        <v>2</v>
      </c>
      <c r="B7" s="56" t="s">
        <v>3</v>
      </c>
      <c r="C7" s="37" t="s">
        <v>4</v>
      </c>
      <c r="D7" s="38"/>
      <c r="E7" s="39"/>
      <c r="F7" s="37" t="s">
        <v>5</v>
      </c>
      <c r="G7" s="38"/>
      <c r="H7" s="39"/>
      <c r="I7" s="37" t="s">
        <v>6</v>
      </c>
      <c r="J7" s="38"/>
      <c r="K7" s="39"/>
      <c r="L7" s="37" t="s">
        <v>7</v>
      </c>
      <c r="M7" s="38"/>
      <c r="N7" s="39"/>
      <c r="O7" s="40" t="s">
        <v>8</v>
      </c>
      <c r="P7" s="41"/>
      <c r="Q7" s="41"/>
      <c r="R7" s="42"/>
    </row>
    <row r="8" spans="1:18" s="4" customFormat="1" ht="18" customHeight="1" x14ac:dyDescent="0.25">
      <c r="A8" s="54"/>
      <c r="B8" s="57"/>
      <c r="C8" s="46"/>
      <c r="D8" s="47"/>
      <c r="E8" s="48"/>
      <c r="F8" s="34" t="s">
        <v>13</v>
      </c>
      <c r="G8" s="35"/>
      <c r="H8" s="36" t="s">
        <v>13</v>
      </c>
      <c r="I8" s="34" t="s">
        <v>13</v>
      </c>
      <c r="J8" s="35"/>
      <c r="K8" s="36" t="s">
        <v>13</v>
      </c>
      <c r="L8" s="46"/>
      <c r="M8" s="49" t="s">
        <v>13</v>
      </c>
      <c r="N8" s="50" t="s">
        <v>13</v>
      </c>
      <c r="O8" s="43"/>
      <c r="P8" s="44"/>
      <c r="Q8" s="44"/>
      <c r="R8" s="45"/>
    </row>
    <row r="9" spans="1:18" s="4" customFormat="1" ht="26.25" thickBot="1" x14ac:dyDescent="0.3">
      <c r="A9" s="55"/>
      <c r="B9" s="58"/>
      <c r="C9" s="7" t="s">
        <v>9</v>
      </c>
      <c r="D9" s="8" t="s">
        <v>10</v>
      </c>
      <c r="E9" s="9" t="s">
        <v>11</v>
      </c>
      <c r="F9" s="7" t="s">
        <v>9</v>
      </c>
      <c r="G9" s="8" t="s">
        <v>10</v>
      </c>
      <c r="H9" s="9" t="s">
        <v>11</v>
      </c>
      <c r="I9" s="7" t="s">
        <v>9</v>
      </c>
      <c r="J9" s="8" t="s">
        <v>10</v>
      </c>
      <c r="K9" s="9" t="s">
        <v>11</v>
      </c>
      <c r="L9" s="7" t="s">
        <v>9</v>
      </c>
      <c r="M9" s="8" t="s">
        <v>10</v>
      </c>
      <c r="N9" s="9" t="s">
        <v>11</v>
      </c>
      <c r="O9" s="7" t="s">
        <v>9</v>
      </c>
      <c r="P9" s="8" t="s">
        <v>10</v>
      </c>
      <c r="Q9" s="10" t="s">
        <v>11</v>
      </c>
      <c r="R9" s="11" t="s">
        <v>12</v>
      </c>
    </row>
    <row r="10" spans="1:18" s="4" customFormat="1" ht="3" customHeight="1" thickTop="1" x14ac:dyDescent="0.25">
      <c r="A10" s="12"/>
      <c r="B10" s="13"/>
      <c r="C10" s="14"/>
      <c r="D10" s="15"/>
      <c r="E10" s="16"/>
      <c r="F10" s="14"/>
      <c r="G10" s="15"/>
      <c r="H10" s="16"/>
      <c r="I10" s="14"/>
      <c r="J10" s="15"/>
      <c r="K10" s="16"/>
      <c r="L10" s="14"/>
      <c r="M10" s="15"/>
      <c r="N10" s="16"/>
      <c r="O10" s="14"/>
      <c r="P10" s="17"/>
      <c r="Q10" s="18"/>
      <c r="R10" s="19" t="s">
        <v>13</v>
      </c>
    </row>
    <row r="11" spans="1:18" ht="23.25" customHeight="1" x14ac:dyDescent="0.2">
      <c r="A11" s="20">
        <v>5</v>
      </c>
      <c r="B11" s="21" t="s">
        <v>19</v>
      </c>
      <c r="C11" s="22">
        <v>3</v>
      </c>
      <c r="D11" s="23">
        <v>146.60000000000002</v>
      </c>
      <c r="E11" s="24">
        <v>6.41</v>
      </c>
      <c r="F11" s="22">
        <v>1</v>
      </c>
      <c r="G11" s="23">
        <v>96</v>
      </c>
      <c r="H11" s="24">
        <v>8.4600000000000009</v>
      </c>
      <c r="I11" s="22">
        <v>3</v>
      </c>
      <c r="J11" s="23">
        <v>4.95</v>
      </c>
      <c r="K11" s="24">
        <v>2.4750000000000001</v>
      </c>
      <c r="L11" s="22" t="s">
        <v>13</v>
      </c>
      <c r="M11" s="23" t="s">
        <v>13</v>
      </c>
      <c r="N11" s="24" t="s">
        <v>13</v>
      </c>
      <c r="O11" s="22">
        <v>7</v>
      </c>
      <c r="P11" s="23">
        <v>247.55</v>
      </c>
      <c r="Q11" s="25">
        <v>8.4600000000000009</v>
      </c>
      <c r="R11" s="26">
        <v>1</v>
      </c>
    </row>
    <row r="12" spans="1:18" ht="23.25" customHeight="1" x14ac:dyDescent="0.2">
      <c r="A12" s="20">
        <v>2</v>
      </c>
      <c r="B12" s="21" t="s">
        <v>16</v>
      </c>
      <c r="C12" s="22">
        <v>2</v>
      </c>
      <c r="D12" s="23">
        <v>164.58</v>
      </c>
      <c r="E12" s="24">
        <v>13.73</v>
      </c>
      <c r="F12" s="22">
        <v>4</v>
      </c>
      <c r="G12" s="23">
        <v>43.989999999999988</v>
      </c>
      <c r="H12" s="24">
        <v>9.25</v>
      </c>
      <c r="I12" s="22">
        <v>2</v>
      </c>
      <c r="J12" s="23">
        <v>8.125</v>
      </c>
      <c r="K12" s="24">
        <v>3.1749999999999998</v>
      </c>
      <c r="L12" s="22" t="s">
        <v>13</v>
      </c>
      <c r="M12" s="23" t="s">
        <v>13</v>
      </c>
      <c r="N12" s="24" t="s">
        <v>13</v>
      </c>
      <c r="O12" s="22">
        <v>8</v>
      </c>
      <c r="P12" s="23">
        <v>216.69499999999999</v>
      </c>
      <c r="Q12" s="25">
        <v>13.73</v>
      </c>
      <c r="R12" s="26">
        <v>2</v>
      </c>
    </row>
    <row r="13" spans="1:18" ht="23.25" customHeight="1" x14ac:dyDescent="0.2">
      <c r="A13" s="20">
        <v>1</v>
      </c>
      <c r="B13" s="21" t="s">
        <v>15</v>
      </c>
      <c r="C13" s="22">
        <v>1</v>
      </c>
      <c r="D13" s="23">
        <v>167.56000000000006</v>
      </c>
      <c r="E13" s="24">
        <v>6.9</v>
      </c>
      <c r="F13" s="22">
        <v>6</v>
      </c>
      <c r="G13" s="23">
        <v>0</v>
      </c>
      <c r="H13" s="24">
        <v>0</v>
      </c>
      <c r="I13" s="22">
        <v>1</v>
      </c>
      <c r="J13" s="23">
        <v>41.649999999999991</v>
      </c>
      <c r="K13" s="24">
        <v>14.925000000000001</v>
      </c>
      <c r="L13" s="22" t="s">
        <v>13</v>
      </c>
      <c r="M13" s="23" t="s">
        <v>13</v>
      </c>
      <c r="N13" s="24" t="s">
        <v>13</v>
      </c>
      <c r="O13" s="22">
        <v>8</v>
      </c>
      <c r="P13" s="23">
        <v>209.21000000000004</v>
      </c>
      <c r="Q13" s="25">
        <v>14.925000000000001</v>
      </c>
      <c r="R13" s="26">
        <v>3</v>
      </c>
    </row>
    <row r="14" spans="1:18" ht="23.25" customHeight="1" x14ac:dyDescent="0.2">
      <c r="A14" s="20">
        <v>4</v>
      </c>
      <c r="B14" s="21" t="s">
        <v>18</v>
      </c>
      <c r="C14" s="22">
        <v>5</v>
      </c>
      <c r="D14" s="23">
        <v>50.72</v>
      </c>
      <c r="E14" s="24">
        <v>8.08</v>
      </c>
      <c r="F14" s="22">
        <v>2</v>
      </c>
      <c r="G14" s="23">
        <v>68.97</v>
      </c>
      <c r="H14" s="24">
        <v>12.74</v>
      </c>
      <c r="I14" s="22">
        <v>5</v>
      </c>
      <c r="J14" s="23">
        <v>0</v>
      </c>
      <c r="K14" s="24">
        <v>0</v>
      </c>
      <c r="L14" s="22" t="s">
        <v>13</v>
      </c>
      <c r="M14" s="23" t="s">
        <v>13</v>
      </c>
      <c r="N14" s="24" t="s">
        <v>13</v>
      </c>
      <c r="O14" s="22">
        <v>12</v>
      </c>
      <c r="P14" s="23">
        <v>119.69</v>
      </c>
      <c r="Q14" s="25">
        <v>12.74</v>
      </c>
      <c r="R14" s="26">
        <v>4</v>
      </c>
    </row>
    <row r="15" spans="1:18" ht="23.25" customHeight="1" x14ac:dyDescent="0.2">
      <c r="A15" s="20">
        <v>3</v>
      </c>
      <c r="B15" s="21" t="s">
        <v>17</v>
      </c>
      <c r="C15" s="22">
        <v>6</v>
      </c>
      <c r="D15" s="23">
        <v>46.379999999999995</v>
      </c>
      <c r="E15" s="24">
        <v>3.18</v>
      </c>
      <c r="F15" s="22">
        <v>3</v>
      </c>
      <c r="G15" s="23">
        <v>61.343999999999994</v>
      </c>
      <c r="H15" s="24">
        <v>15.81</v>
      </c>
      <c r="I15" s="22">
        <v>5</v>
      </c>
      <c r="J15" s="23">
        <v>0</v>
      </c>
      <c r="K15" s="24">
        <v>0</v>
      </c>
      <c r="L15" s="22" t="s">
        <v>13</v>
      </c>
      <c r="M15" s="23" t="s">
        <v>13</v>
      </c>
      <c r="N15" s="24" t="s">
        <v>13</v>
      </c>
      <c r="O15" s="22">
        <v>14</v>
      </c>
      <c r="P15" s="23">
        <v>107.72399999999999</v>
      </c>
      <c r="Q15" s="25">
        <v>15.81</v>
      </c>
      <c r="R15" s="26">
        <v>5</v>
      </c>
    </row>
    <row r="16" spans="1:18" ht="23.25" customHeight="1" x14ac:dyDescent="0.2">
      <c r="A16" s="20">
        <v>6</v>
      </c>
      <c r="B16" s="21" t="s">
        <v>20</v>
      </c>
      <c r="C16" s="22">
        <v>4</v>
      </c>
      <c r="D16" s="23">
        <v>63.000000000000007</v>
      </c>
      <c r="E16" s="24">
        <v>8.59</v>
      </c>
      <c r="F16" s="22">
        <v>5</v>
      </c>
      <c r="G16" s="23">
        <v>31.569999999999997</v>
      </c>
      <c r="H16" s="24">
        <v>10.81</v>
      </c>
      <c r="I16" s="22">
        <v>5</v>
      </c>
      <c r="J16" s="23">
        <v>0</v>
      </c>
      <c r="K16" s="24">
        <v>0</v>
      </c>
      <c r="L16" s="22" t="s">
        <v>13</v>
      </c>
      <c r="M16" s="23" t="s">
        <v>13</v>
      </c>
      <c r="N16" s="24" t="s">
        <v>13</v>
      </c>
      <c r="O16" s="22">
        <v>14</v>
      </c>
      <c r="P16" s="23">
        <v>94.570000000000007</v>
      </c>
      <c r="Q16" s="25">
        <v>10.81</v>
      </c>
      <c r="R16" s="26">
        <v>6</v>
      </c>
    </row>
    <row r="17" spans="1:18" ht="23.25" customHeight="1" x14ac:dyDescent="0.2">
      <c r="A17" s="20"/>
      <c r="B17" s="21"/>
      <c r="C17" s="22"/>
      <c r="D17" s="23"/>
      <c r="E17" s="24"/>
      <c r="F17" s="22"/>
      <c r="G17" s="23"/>
      <c r="H17" s="24"/>
      <c r="I17" s="22"/>
      <c r="J17" s="23"/>
      <c r="K17" s="24"/>
      <c r="L17" s="22"/>
      <c r="M17" s="23"/>
      <c r="N17" s="24"/>
      <c r="O17" s="22"/>
      <c r="P17" s="23"/>
      <c r="Q17" s="25"/>
      <c r="R17" s="26"/>
    </row>
    <row r="18" spans="1:18" ht="23.25" customHeight="1" x14ac:dyDescent="0.2">
      <c r="A18" s="20"/>
      <c r="B18" s="21"/>
      <c r="C18" s="22"/>
      <c r="D18" s="23"/>
      <c r="E18" s="24"/>
      <c r="F18" s="22"/>
      <c r="G18" s="23"/>
      <c r="H18" s="24"/>
      <c r="I18" s="22"/>
      <c r="J18" s="23"/>
      <c r="K18" s="24"/>
      <c r="L18" s="22"/>
      <c r="M18" s="23"/>
      <c r="N18" s="24"/>
      <c r="O18" s="22"/>
      <c r="P18" s="23"/>
      <c r="Q18" s="25"/>
      <c r="R18" s="26"/>
    </row>
    <row r="19" spans="1:18" ht="23.25" customHeight="1" x14ac:dyDescent="0.2">
      <c r="A19" s="20"/>
      <c r="B19" s="21"/>
      <c r="C19" s="22"/>
      <c r="D19" s="23"/>
      <c r="E19" s="24"/>
      <c r="F19" s="22"/>
      <c r="G19" s="23"/>
      <c r="H19" s="24"/>
      <c r="I19" s="22"/>
      <c r="J19" s="23"/>
      <c r="K19" s="24"/>
      <c r="L19" s="22"/>
      <c r="M19" s="23"/>
      <c r="N19" s="24"/>
      <c r="O19" s="22"/>
      <c r="P19" s="23"/>
      <c r="Q19" s="25"/>
      <c r="R19" s="26"/>
    </row>
    <row r="20" spans="1:18" ht="23.25" customHeight="1" x14ac:dyDescent="0.2">
      <c r="A20" s="20"/>
      <c r="B20" s="21"/>
      <c r="C20" s="22"/>
      <c r="D20" s="23"/>
      <c r="E20" s="24"/>
      <c r="F20" s="22"/>
      <c r="G20" s="23"/>
      <c r="H20" s="24"/>
      <c r="I20" s="22"/>
      <c r="J20" s="23"/>
      <c r="K20" s="24"/>
      <c r="L20" s="22"/>
      <c r="M20" s="23"/>
      <c r="N20" s="24"/>
      <c r="O20" s="22"/>
      <c r="P20" s="23"/>
      <c r="Q20" s="25"/>
      <c r="R20" s="26"/>
    </row>
    <row r="21" spans="1:18" ht="23.25" customHeight="1" x14ac:dyDescent="0.2">
      <c r="A21" s="20"/>
      <c r="B21" s="21"/>
      <c r="C21" s="22"/>
      <c r="D21" s="23"/>
      <c r="E21" s="24"/>
      <c r="F21" s="22"/>
      <c r="G21" s="23"/>
      <c r="H21" s="24"/>
      <c r="I21" s="22"/>
      <c r="J21" s="23"/>
      <c r="K21" s="24"/>
      <c r="L21" s="22"/>
      <c r="M21" s="23"/>
      <c r="N21" s="24"/>
      <c r="O21" s="22"/>
      <c r="P21" s="23"/>
      <c r="Q21" s="25"/>
      <c r="R21" s="26"/>
    </row>
    <row r="22" spans="1:18" ht="23.25" customHeight="1" x14ac:dyDescent="0.2">
      <c r="A22" s="20"/>
      <c r="B22" s="21"/>
      <c r="C22" s="22"/>
      <c r="D22" s="23"/>
      <c r="E22" s="24"/>
      <c r="F22" s="22"/>
      <c r="G22" s="23"/>
      <c r="H22" s="24"/>
      <c r="I22" s="22"/>
      <c r="J22" s="23"/>
      <c r="K22" s="24"/>
      <c r="L22" s="22"/>
      <c r="M22" s="23"/>
      <c r="N22" s="24"/>
      <c r="O22" s="22"/>
      <c r="P22" s="23"/>
      <c r="Q22" s="25"/>
      <c r="R22" s="26"/>
    </row>
    <row r="23" spans="1:18" ht="23.25" customHeight="1" x14ac:dyDescent="0.2">
      <c r="A23" s="20"/>
      <c r="B23" s="21"/>
      <c r="C23" s="22"/>
      <c r="D23" s="23"/>
      <c r="E23" s="24"/>
      <c r="F23" s="22"/>
      <c r="G23" s="23"/>
      <c r="H23" s="24"/>
      <c r="I23" s="22"/>
      <c r="J23" s="23"/>
      <c r="K23" s="24"/>
      <c r="L23" s="22"/>
      <c r="M23" s="23"/>
      <c r="N23" s="24"/>
      <c r="O23" s="22"/>
      <c r="P23" s="23"/>
      <c r="Q23" s="25"/>
      <c r="R23" s="26"/>
    </row>
    <row r="24" spans="1:18" ht="23.25" customHeight="1" x14ac:dyDescent="0.2">
      <c r="A24" s="20"/>
      <c r="B24" s="21"/>
      <c r="C24" s="22"/>
      <c r="D24" s="23"/>
      <c r="E24" s="24"/>
      <c r="F24" s="22"/>
      <c r="G24" s="23"/>
      <c r="H24" s="24"/>
      <c r="I24" s="22"/>
      <c r="J24" s="23"/>
      <c r="K24" s="24"/>
      <c r="L24" s="22"/>
      <c r="M24" s="23"/>
      <c r="N24" s="24"/>
      <c r="O24" s="22"/>
      <c r="P24" s="23"/>
      <c r="Q24" s="25"/>
      <c r="R24" s="26"/>
    </row>
    <row r="25" spans="1:18" ht="23.25" customHeight="1" x14ac:dyDescent="0.2">
      <c r="A25" s="20"/>
      <c r="B25" s="21"/>
      <c r="C25" s="22"/>
      <c r="D25" s="23"/>
      <c r="E25" s="24"/>
      <c r="F25" s="22"/>
      <c r="G25" s="23"/>
      <c r="H25" s="24"/>
      <c r="I25" s="22"/>
      <c r="J25" s="23"/>
      <c r="K25" s="24"/>
      <c r="L25" s="22"/>
      <c r="M25" s="23"/>
      <c r="N25" s="24"/>
      <c r="O25" s="22"/>
      <c r="P25" s="23"/>
      <c r="Q25" s="25"/>
      <c r="R25" s="26"/>
    </row>
    <row r="26" spans="1:18" ht="23.25" customHeight="1" x14ac:dyDescent="0.2">
      <c r="A26" s="20"/>
      <c r="B26" s="21"/>
      <c r="C26" s="22"/>
      <c r="D26" s="23"/>
      <c r="E26" s="24"/>
      <c r="F26" s="22"/>
      <c r="G26" s="23"/>
      <c r="H26" s="24"/>
      <c r="I26" s="22"/>
      <c r="J26" s="23"/>
      <c r="K26" s="24"/>
      <c r="L26" s="22"/>
      <c r="M26" s="23"/>
      <c r="N26" s="24"/>
      <c r="O26" s="22"/>
      <c r="P26" s="23"/>
      <c r="Q26" s="25"/>
      <c r="R26" s="26"/>
    </row>
    <row r="27" spans="1:18" ht="23.25" customHeight="1" x14ac:dyDescent="0.2">
      <c r="A27" s="20"/>
      <c r="B27" s="21"/>
      <c r="C27" s="22"/>
      <c r="D27" s="23"/>
      <c r="E27" s="24"/>
      <c r="F27" s="22"/>
      <c r="G27" s="23"/>
      <c r="H27" s="24"/>
      <c r="I27" s="22"/>
      <c r="J27" s="23"/>
      <c r="K27" s="24"/>
      <c r="L27" s="22"/>
      <c r="M27" s="23"/>
      <c r="N27" s="24"/>
      <c r="O27" s="22"/>
      <c r="P27" s="23"/>
      <c r="Q27" s="25"/>
      <c r="R27" s="26"/>
    </row>
    <row r="28" spans="1:18" ht="23.25" customHeight="1" thickBot="1" x14ac:dyDescent="0.25">
      <c r="A28" s="27"/>
      <c r="B28" s="28"/>
      <c r="C28" s="29"/>
      <c r="D28" s="30"/>
      <c r="E28" s="31"/>
      <c r="F28" s="29"/>
      <c r="G28" s="30"/>
      <c r="H28" s="31"/>
      <c r="I28" s="29"/>
      <c r="J28" s="30"/>
      <c r="K28" s="31"/>
      <c r="L28" s="29"/>
      <c r="M28" s="30"/>
      <c r="N28" s="31"/>
      <c r="O28" s="29"/>
      <c r="P28" s="30"/>
      <c r="Q28" s="32"/>
      <c r="R28" s="33"/>
    </row>
    <row r="29" spans="1:18" ht="15.75" thickTop="1" x14ac:dyDescent="0.2"/>
  </sheetData>
  <sortState xmlns:xlrd2="http://schemas.microsoft.com/office/spreadsheetml/2017/richdata2" ref="A11:R16">
    <sortCondition ref="R11:R16"/>
  </sortState>
  <mergeCells count="11">
    <mergeCell ref="I7:K7"/>
    <mergeCell ref="L7:N7"/>
    <mergeCell ref="O7:R8"/>
    <mergeCell ref="C8:E8"/>
    <mergeCell ref="L8:N8"/>
    <mergeCell ref="A1:R1"/>
    <mergeCell ref="A4:R4"/>
    <mergeCell ref="A7:A9"/>
    <mergeCell ref="B7:B9"/>
    <mergeCell ref="C7:E7"/>
    <mergeCell ref="F7:H7"/>
  </mergeCells>
  <printOptions horizontalCentered="1"/>
  <pageMargins left="0.78740157480314965" right="0.78740157480314965" top="0.78740157480314965" bottom="0.62992125984251968" header="3.8188976377952759" footer="0.27559055118110237"/>
  <pageSetup paperSize="9" orientation="landscape" horizontalDpi="300" r:id="rId1"/>
  <headerFooter alignWithMargins="0">
    <oddHeader>&amp;C&amp;G</oddHeader>
    <oddFooter>&amp;C&amp;14Program za izračun rezultata i provođenje natjecanja u disciplini Lov šarana&amp;R&amp;D  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1. kolo</vt:lpstr>
      <vt:lpstr>2. kolo</vt:lpstr>
      <vt:lpstr>3. kolo</vt:lpstr>
      <vt:lpstr>Zbirni plasman lige</vt:lpstr>
      <vt:lpstr>'Zbirni plasman lige'!Podrucje_ispisa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cacic</dc:creator>
  <cp:lastModifiedBy>Ivica Jakupak</cp:lastModifiedBy>
  <cp:lastPrinted>2025-05-18T20:56:36Z</cp:lastPrinted>
  <dcterms:created xsi:type="dcterms:W3CDTF">2015-06-05T18:17:20Z</dcterms:created>
  <dcterms:modified xsi:type="dcterms:W3CDTF">2025-05-28T12:00:47Z</dcterms:modified>
</cp:coreProperties>
</file>