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FEEDER\"/>
    </mc:Choice>
  </mc:AlternateContent>
  <xr:revisionPtr revIDLastSave="0" documentId="13_ncr:1_{61F9D3FC-2F09-4066-A901-847420DE7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feeder ekipno" sheetId="2" r:id="rId1"/>
    <sheet name="1. ML feeder pojedinačno" sheetId="3" r:id="rId2"/>
    <sheet name="2. ML Istok ekipno" sheetId="4" r:id="rId3"/>
    <sheet name="2. ML Istok pojedinačno" sheetId="5" r:id="rId4"/>
    <sheet name="2. ML Zapad ekipno" sheetId="6" r:id="rId5"/>
    <sheet name="2. ML Zapad pojedinačno" sheetId="7" r:id="rId6"/>
  </sheets>
  <definedNames>
    <definedName name="_xlnm.Print_Area" localSheetId="0">'1. ML feeder ekipno'!$A$1:$U$27</definedName>
    <definedName name="_xlnm.Print_Area" localSheetId="1">'1. ML feeder pojedinačno'!$A$1:$V$95</definedName>
    <definedName name="_xlnm.Print_Area" localSheetId="2">'2. ML Istok ekipno'!$A$1:$U$27</definedName>
    <definedName name="_xlnm.Print_Area" localSheetId="3">'2. ML Istok pojedinačno'!$A$1:$V$95</definedName>
    <definedName name="_xlnm.Print_Area" localSheetId="4">'2. ML Zapad ekipno'!$A$1:$U$27</definedName>
    <definedName name="_xlnm.Print_Area" localSheetId="5">'2. ML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B93" i="7"/>
  <c r="V93" i="7" s="1"/>
  <c r="W93" i="7" s="1"/>
  <c r="AA93" i="7"/>
  <c r="Z93" i="7"/>
  <c r="Y93" i="7"/>
  <c r="X93" i="7"/>
  <c r="Z92" i="7"/>
  <c r="Y92" i="7"/>
  <c r="X92" i="7"/>
  <c r="AA92" i="7" s="1"/>
  <c r="AB92" i="7" s="1"/>
  <c r="V92" i="7" s="1"/>
  <c r="W92" i="7" s="1"/>
  <c r="U92" i="7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X87" i="7"/>
  <c r="AA87" i="7" s="1"/>
  <c r="AB87" i="7" s="1"/>
  <c r="V87" i="7" s="1"/>
  <c r="W87" i="7" s="1"/>
  <c r="U87" i="7"/>
  <c r="Y87" i="7" s="1"/>
  <c r="T87" i="7"/>
  <c r="Z86" i="7"/>
  <c r="Y86" i="7"/>
  <c r="X86" i="7"/>
  <c r="AA86" i="7" s="1"/>
  <c r="AB86" i="7" s="1"/>
  <c r="V86" i="7" s="1"/>
  <c r="W86" i="7" s="1"/>
  <c r="U86" i="7"/>
  <c r="T86" i="7"/>
  <c r="Z85" i="7"/>
  <c r="Y85" i="7"/>
  <c r="X85" i="7"/>
  <c r="AA85" i="7" s="1"/>
  <c r="AB85" i="7" s="1"/>
  <c r="V85" i="7" s="1"/>
  <c r="W85" i="7" s="1"/>
  <c r="U85" i="7"/>
  <c r="T85" i="7"/>
  <c r="Z84" i="7"/>
  <c r="Y84" i="7"/>
  <c r="X84" i="7"/>
  <c r="AA84" i="7" s="1"/>
  <c r="AB84" i="7" s="1"/>
  <c r="V84" i="7" s="1"/>
  <c r="W84" i="7" s="1"/>
  <c r="U84" i="7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X79" i="7"/>
  <c r="AA79" i="7" s="1"/>
  <c r="AB79" i="7" s="1"/>
  <c r="V79" i="7" s="1"/>
  <c r="W79" i="7" s="1"/>
  <c r="U79" i="7"/>
  <c r="Y79" i="7" s="1"/>
  <c r="T79" i="7"/>
  <c r="Z78" i="7"/>
  <c r="Y78" i="7"/>
  <c r="X78" i="7"/>
  <c r="AA78" i="7" s="1"/>
  <c r="AB78" i="7" s="1"/>
  <c r="V78" i="7" s="1"/>
  <c r="W78" i="7" s="1"/>
  <c r="U78" i="7"/>
  <c r="T78" i="7"/>
  <c r="Z77" i="7"/>
  <c r="Y77" i="7"/>
  <c r="X77" i="7"/>
  <c r="AA77" i="7" s="1"/>
  <c r="AB77" i="7" s="1"/>
  <c r="V77" i="7" s="1"/>
  <c r="W77" i="7" s="1"/>
  <c r="U77" i="7"/>
  <c r="T77" i="7"/>
  <c r="Z76" i="7"/>
  <c r="Y76" i="7"/>
  <c r="X76" i="7"/>
  <c r="AA76" i="7" s="1"/>
  <c r="AB76" i="7" s="1"/>
  <c r="V76" i="7" s="1"/>
  <c r="W76" i="7" s="1"/>
  <c r="U76" i="7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X71" i="7"/>
  <c r="AA71" i="7" s="1"/>
  <c r="AB71" i="7" s="1"/>
  <c r="V71" i="7" s="1"/>
  <c r="W71" i="7" s="1"/>
  <c r="U71" i="7"/>
  <c r="Y71" i="7" s="1"/>
  <c r="T71" i="7"/>
  <c r="Z70" i="7"/>
  <c r="Y70" i="7"/>
  <c r="X70" i="7"/>
  <c r="AA70" i="7" s="1"/>
  <c r="AB70" i="7" s="1"/>
  <c r="V70" i="7" s="1"/>
  <c r="W70" i="7" s="1"/>
  <c r="U70" i="7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Z67" i="7"/>
  <c r="Y67" i="7"/>
  <c r="U67" i="7"/>
  <c r="T67" i="7"/>
  <c r="X67" i="7" s="1"/>
  <c r="AA67" i="7" s="1"/>
  <c r="AB67" i="7" s="1"/>
  <c r="V67" i="7" s="1"/>
  <c r="W67" i="7" s="1"/>
  <c r="Z66" i="7"/>
  <c r="U66" i="7"/>
  <c r="Y66" i="7" s="1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X63" i="7"/>
  <c r="AA63" i="7" s="1"/>
  <c r="AB63" i="7" s="1"/>
  <c r="V63" i="7" s="1"/>
  <c r="W63" i="7" s="1"/>
  <c r="U63" i="7"/>
  <c r="Y63" i="7" s="1"/>
  <c r="T63" i="7"/>
  <c r="Z62" i="7"/>
  <c r="Y62" i="7"/>
  <c r="X62" i="7"/>
  <c r="AA62" i="7" s="1"/>
  <c r="AB62" i="7" s="1"/>
  <c r="V62" i="7" s="1"/>
  <c r="W62" i="7" s="1"/>
  <c r="U62" i="7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X55" i="7"/>
  <c r="AA55" i="7" s="1"/>
  <c r="AB55" i="7" s="1"/>
  <c r="V55" i="7" s="1"/>
  <c r="W55" i="7" s="1"/>
  <c r="U55" i="7"/>
  <c r="Y55" i="7" s="1"/>
  <c r="T55" i="7"/>
  <c r="Z54" i="7"/>
  <c r="Y54" i="7"/>
  <c r="X54" i="7"/>
  <c r="AA54" i="7" s="1"/>
  <c r="AB54" i="7" s="1"/>
  <c r="V54" i="7" s="1"/>
  <c r="W54" i="7" s="1"/>
  <c r="U54" i="7"/>
  <c r="T54" i="7"/>
  <c r="Z53" i="7"/>
  <c r="Y53" i="7"/>
  <c r="X53" i="7"/>
  <c r="AA53" i="7" s="1"/>
  <c r="AB53" i="7" s="1"/>
  <c r="V53" i="7" s="1"/>
  <c r="W53" i="7" s="1"/>
  <c r="U53" i="7"/>
  <c r="T53" i="7"/>
  <c r="Z52" i="7"/>
  <c r="Y52" i="7"/>
  <c r="X52" i="7"/>
  <c r="AA52" i="7" s="1"/>
  <c r="AB52" i="7" s="1"/>
  <c r="V52" i="7" s="1"/>
  <c r="W52" i="7" s="1"/>
  <c r="U52" i="7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Z49" i="7"/>
  <c r="U49" i="7"/>
  <c r="Y49" i="7" s="1"/>
  <c r="T49" i="7"/>
  <c r="X49" i="7" s="1"/>
  <c r="AA49" i="7" s="1"/>
  <c r="AB49" i="7" s="1"/>
  <c r="V49" i="7" s="1"/>
  <c r="W49" i="7" s="1"/>
  <c r="Z48" i="7"/>
  <c r="U48" i="7"/>
  <c r="Y48" i="7" s="1"/>
  <c r="T48" i="7"/>
  <c r="X48" i="7" s="1"/>
  <c r="AA48" i="7" s="1"/>
  <c r="AB48" i="7" s="1"/>
  <c r="V48" i="7" s="1"/>
  <c r="W48" i="7" s="1"/>
  <c r="Z47" i="7"/>
  <c r="X47" i="7"/>
  <c r="AA47" i="7" s="1"/>
  <c r="AB47" i="7" s="1"/>
  <c r="V47" i="7" s="1"/>
  <c r="W47" i="7" s="1"/>
  <c r="U47" i="7"/>
  <c r="Y47" i="7" s="1"/>
  <c r="T47" i="7"/>
  <c r="Z46" i="7"/>
  <c r="Y46" i="7"/>
  <c r="X46" i="7"/>
  <c r="AA46" i="7" s="1"/>
  <c r="AB46" i="7" s="1"/>
  <c r="V46" i="7" s="1"/>
  <c r="W46" i="7" s="1"/>
  <c r="U46" i="7"/>
  <c r="T46" i="7"/>
  <c r="Z45" i="7"/>
  <c r="Y45" i="7"/>
  <c r="X45" i="7"/>
  <c r="AA45" i="7" s="1"/>
  <c r="AB45" i="7" s="1"/>
  <c r="V45" i="7" s="1"/>
  <c r="W45" i="7" s="1"/>
  <c r="U45" i="7"/>
  <c r="T45" i="7"/>
  <c r="Z44" i="7"/>
  <c r="Y44" i="7"/>
  <c r="X44" i="7"/>
  <c r="AA44" i="7" s="1"/>
  <c r="AB44" i="7" s="1"/>
  <c r="V44" i="7" s="1"/>
  <c r="W44" i="7" s="1"/>
  <c r="U44" i="7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Z39" i="7"/>
  <c r="X39" i="7"/>
  <c r="AA39" i="7" s="1"/>
  <c r="U39" i="7"/>
  <c r="Y39" i="7" s="1"/>
  <c r="T39" i="7"/>
  <c r="Z38" i="7"/>
  <c r="X38" i="7"/>
  <c r="U38" i="7"/>
  <c r="Y38" i="7" s="1"/>
  <c r="T38" i="7"/>
  <c r="Z37" i="7"/>
  <c r="U37" i="7"/>
  <c r="Y37" i="7" s="1"/>
  <c r="T37" i="7"/>
  <c r="X37" i="7" s="1"/>
  <c r="Z36" i="7"/>
  <c r="Y36" i="7"/>
  <c r="U36" i="7"/>
  <c r="T36" i="7"/>
  <c r="X36" i="7" s="1"/>
  <c r="AA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AA33" i="7" s="1"/>
  <c r="Z32" i="7"/>
  <c r="U32" i="7"/>
  <c r="Y32" i="7" s="1"/>
  <c r="T32" i="7"/>
  <c r="X32" i="7" s="1"/>
  <c r="AA32" i="7" s="1"/>
  <c r="Z31" i="7"/>
  <c r="X31" i="7"/>
  <c r="U31" i="7"/>
  <c r="Y31" i="7" s="1"/>
  <c r="T31" i="7"/>
  <c r="Z30" i="7"/>
  <c r="X30" i="7"/>
  <c r="U30" i="7"/>
  <c r="Y30" i="7" s="1"/>
  <c r="T30" i="7"/>
  <c r="Z29" i="7"/>
  <c r="U29" i="7"/>
  <c r="Y29" i="7" s="1"/>
  <c r="T29" i="7"/>
  <c r="X29" i="7" s="1"/>
  <c r="Z28" i="7"/>
  <c r="Y28" i="7"/>
  <c r="U28" i="7"/>
  <c r="T28" i="7"/>
  <c r="X28" i="7" s="1"/>
  <c r="AA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AA25" i="7" s="1"/>
  <c r="Z24" i="7"/>
  <c r="U24" i="7"/>
  <c r="Y24" i="7" s="1"/>
  <c r="T24" i="7"/>
  <c r="X24" i="7" s="1"/>
  <c r="Z23" i="7"/>
  <c r="U23" i="7"/>
  <c r="Y23" i="7" s="1"/>
  <c r="T23" i="7"/>
  <c r="X23" i="7" s="1"/>
  <c r="AA23" i="7" s="1"/>
  <c r="Z22" i="7"/>
  <c r="Y22" i="7"/>
  <c r="X22" i="7"/>
  <c r="AA22" i="7" s="1"/>
  <c r="U22" i="7"/>
  <c r="T22" i="7"/>
  <c r="Z21" i="7"/>
  <c r="U21" i="7"/>
  <c r="Y21" i="7" s="1"/>
  <c r="T21" i="7"/>
  <c r="X21" i="7" s="1"/>
  <c r="Z20" i="7"/>
  <c r="X20" i="7"/>
  <c r="U20" i="7"/>
  <c r="Y20" i="7" s="1"/>
  <c r="T20" i="7"/>
  <c r="Z19" i="7"/>
  <c r="U19" i="7"/>
  <c r="Y19" i="7" s="1"/>
  <c r="T19" i="7"/>
  <c r="X19" i="7" s="1"/>
  <c r="Z18" i="7"/>
  <c r="U18" i="7"/>
  <c r="Y18" i="7" s="1"/>
  <c r="T18" i="7"/>
  <c r="X18" i="7" s="1"/>
  <c r="Z17" i="7"/>
  <c r="U17" i="7"/>
  <c r="Y17" i="7" s="1"/>
  <c r="T17" i="7"/>
  <c r="X17" i="7" s="1"/>
  <c r="Z16" i="7"/>
  <c r="U16" i="7"/>
  <c r="Y16" i="7" s="1"/>
  <c r="T16" i="7"/>
  <c r="X16" i="7" s="1"/>
  <c r="Z15" i="7"/>
  <c r="U15" i="7"/>
  <c r="Y15" i="7" s="1"/>
  <c r="T15" i="7"/>
  <c r="X15" i="7" s="1"/>
  <c r="Z14" i="7"/>
  <c r="Y14" i="7"/>
  <c r="X14" i="7"/>
  <c r="AA14" i="7" s="1"/>
  <c r="U14" i="7"/>
  <c r="T14" i="7"/>
  <c r="Z13" i="7"/>
  <c r="U13" i="7"/>
  <c r="Y13" i="7" s="1"/>
  <c r="T13" i="7"/>
  <c r="X13" i="7" s="1"/>
  <c r="Z12" i="7"/>
  <c r="X12" i="7"/>
  <c r="U12" i="7"/>
  <c r="Y12" i="7" s="1"/>
  <c r="T12" i="7"/>
  <c r="Z11" i="7"/>
  <c r="U11" i="7"/>
  <c r="Y11" i="7" s="1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X26" i="6"/>
  <c r="T26" i="6"/>
  <c r="S26" i="6"/>
  <c r="W26" i="6" s="1"/>
  <c r="Z26" i="6" s="1"/>
  <c r="AA26" i="6" s="1"/>
  <c r="Y25" i="6"/>
  <c r="X25" i="6"/>
  <c r="T25" i="6"/>
  <c r="S25" i="6"/>
  <c r="W25" i="6" s="1"/>
  <c r="Z25" i="6" s="1"/>
  <c r="AA25" i="6" s="1"/>
  <c r="U25" i="6" s="1"/>
  <c r="Y24" i="6"/>
  <c r="X24" i="6"/>
  <c r="T24" i="6"/>
  <c r="S24" i="6"/>
  <c r="W24" i="6" s="1"/>
  <c r="Z24" i="6" s="1"/>
  <c r="AA24" i="6" s="1"/>
  <c r="U24" i="6" s="1"/>
  <c r="Y23" i="6"/>
  <c r="X23" i="6"/>
  <c r="T23" i="6"/>
  <c r="S23" i="6"/>
  <c r="W23" i="6" s="1"/>
  <c r="Z23" i="6" s="1"/>
  <c r="AA23" i="6" s="1"/>
  <c r="U23" i="6" s="1"/>
  <c r="Y22" i="6"/>
  <c r="X22" i="6"/>
  <c r="T22" i="6"/>
  <c r="S22" i="6"/>
  <c r="W22" i="6" s="1"/>
  <c r="Z22" i="6" s="1"/>
  <c r="AA22" i="6" s="1"/>
  <c r="U22" i="6" s="1"/>
  <c r="Y21" i="6"/>
  <c r="T21" i="6"/>
  <c r="X21" i="6" s="1"/>
  <c r="S21" i="6"/>
  <c r="W21" i="6" s="1"/>
  <c r="Y20" i="6"/>
  <c r="X20" i="6"/>
  <c r="T20" i="6"/>
  <c r="S20" i="6"/>
  <c r="W20" i="6" s="1"/>
  <c r="Y19" i="6"/>
  <c r="T19" i="6"/>
  <c r="X19" i="6" s="1"/>
  <c r="S19" i="6"/>
  <c r="W19" i="6" s="1"/>
  <c r="Y18" i="6"/>
  <c r="X18" i="6"/>
  <c r="T18" i="6"/>
  <c r="S18" i="6"/>
  <c r="W18" i="6" s="1"/>
  <c r="Y17" i="6"/>
  <c r="T17" i="6"/>
  <c r="X17" i="6" s="1"/>
  <c r="S17" i="6"/>
  <c r="W17" i="6" s="1"/>
  <c r="Y16" i="6"/>
  <c r="X16" i="6"/>
  <c r="T16" i="6"/>
  <c r="S16" i="6"/>
  <c r="W16" i="6" s="1"/>
  <c r="Y15" i="6"/>
  <c r="T15" i="6"/>
  <c r="X15" i="6" s="1"/>
  <c r="S15" i="6"/>
  <c r="W15" i="6" s="1"/>
  <c r="Y14" i="6"/>
  <c r="X14" i="6"/>
  <c r="T14" i="6"/>
  <c r="S14" i="6"/>
  <c r="W14" i="6" s="1"/>
  <c r="Y13" i="6"/>
  <c r="T13" i="6"/>
  <c r="X13" i="6" s="1"/>
  <c r="S13" i="6"/>
  <c r="W13" i="6" s="1"/>
  <c r="AA13" i="7" l="1"/>
  <c r="AA37" i="7"/>
  <c r="AA29" i="7"/>
  <c r="AA21" i="7"/>
  <c r="AA19" i="7"/>
  <c r="AB19" i="7" s="1"/>
  <c r="V19" i="7" s="1"/>
  <c r="W19" i="7" s="1"/>
  <c r="AA35" i="7"/>
  <c r="AA12" i="7"/>
  <c r="AA30" i="7"/>
  <c r="AA38" i="7"/>
  <c r="AA17" i="7"/>
  <c r="AA20" i="7"/>
  <c r="AB20" i="7" s="1"/>
  <c r="V20" i="7" s="1"/>
  <c r="W20" i="7" s="1"/>
  <c r="AA16" i="7"/>
  <c r="Z21" i="6"/>
  <c r="Z17" i="6"/>
  <c r="Z13" i="6"/>
  <c r="Z19" i="6"/>
  <c r="AA19" i="6" s="1"/>
  <c r="U19" i="6" s="1"/>
  <c r="Z15" i="6"/>
  <c r="Z16" i="6"/>
  <c r="AA16" i="6" s="1"/>
  <c r="U16" i="6" s="1"/>
  <c r="Z20" i="6"/>
  <c r="AA20" i="6" s="1"/>
  <c r="U20" i="6" s="1"/>
  <c r="Z14" i="6"/>
  <c r="AA21" i="6" s="1"/>
  <c r="U21" i="6" s="1"/>
  <c r="Z18" i="6"/>
  <c r="AA10" i="7"/>
  <c r="AB38" i="7" s="1"/>
  <c r="V38" i="7" s="1"/>
  <c r="W38" i="7" s="1"/>
  <c r="AA24" i="7"/>
  <c r="AA26" i="7"/>
  <c r="AA15" i="7"/>
  <c r="AA31" i="7"/>
  <c r="AA11" i="7"/>
  <c r="AA27" i="7"/>
  <c r="AA34" i="7"/>
  <c r="AA18" i="7"/>
  <c r="AB31" i="7" l="1"/>
  <c r="V31" i="7" s="1"/>
  <c r="W31" i="7" s="1"/>
  <c r="AB39" i="7"/>
  <c r="V39" i="7" s="1"/>
  <c r="W39" i="7" s="1"/>
  <c r="AB37" i="7"/>
  <c r="V37" i="7" s="1"/>
  <c r="W37" i="7" s="1"/>
  <c r="AB40" i="7"/>
  <c r="V40" i="7" s="1"/>
  <c r="W40" i="7" s="1"/>
  <c r="AA15" i="6"/>
  <c r="U15" i="6" s="1"/>
  <c r="AA14" i="6"/>
  <c r="U14" i="6" s="1"/>
  <c r="AA13" i="6"/>
  <c r="U13" i="6" s="1"/>
  <c r="AA17" i="6"/>
  <c r="U17" i="6" s="1"/>
  <c r="AA18" i="6"/>
  <c r="U18" i="6" s="1"/>
  <c r="AB33" i="7"/>
  <c r="V33" i="7" s="1"/>
  <c r="W33" i="7" s="1"/>
  <c r="AB23" i="7"/>
  <c r="V23" i="7" s="1"/>
  <c r="W23" i="7" s="1"/>
  <c r="AB13" i="7"/>
  <c r="V13" i="7" s="1"/>
  <c r="W13" i="7" s="1"/>
  <c r="AB24" i="7"/>
  <c r="V24" i="7" s="1"/>
  <c r="W24" i="7" s="1"/>
  <c r="AB18" i="7"/>
  <c r="V18" i="7" s="1"/>
  <c r="W18" i="7" s="1"/>
  <c r="AB28" i="7"/>
  <c r="V28" i="7" s="1"/>
  <c r="W28" i="7" s="1"/>
  <c r="AB14" i="7"/>
  <c r="V14" i="7" s="1"/>
  <c r="W14" i="7" s="1"/>
  <c r="AB26" i="7"/>
  <c r="V26" i="7" s="1"/>
  <c r="W26" i="7" s="1"/>
  <c r="AB34" i="7"/>
  <c r="V34" i="7" s="1"/>
  <c r="W34" i="7" s="1"/>
  <c r="AB10" i="7"/>
  <c r="V10" i="7" s="1"/>
  <c r="W10" i="7" s="1"/>
  <c r="AB32" i="7"/>
  <c r="V32" i="7" s="1"/>
  <c r="W32" i="7" s="1"/>
  <c r="AB16" i="7"/>
  <c r="V16" i="7" s="1"/>
  <c r="W16" i="7" s="1"/>
  <c r="AB27" i="7"/>
  <c r="V27" i="7" s="1"/>
  <c r="W27" i="7" s="1"/>
  <c r="AB36" i="7"/>
  <c r="V36" i="7" s="1"/>
  <c r="W36" i="7" s="1"/>
  <c r="AB21" i="7"/>
  <c r="V21" i="7" s="1"/>
  <c r="W21" i="7" s="1"/>
  <c r="AB22" i="7"/>
  <c r="V22" i="7" s="1"/>
  <c r="W22" i="7" s="1"/>
  <c r="AB25" i="7"/>
  <c r="V25" i="7" s="1"/>
  <c r="W25" i="7" s="1"/>
  <c r="AB15" i="7"/>
  <c r="V15" i="7" s="1"/>
  <c r="W15" i="7" s="1"/>
  <c r="AB12" i="7"/>
  <c r="V12" i="7" s="1"/>
  <c r="W12" i="7" s="1"/>
  <c r="AB29" i="7"/>
  <c r="V29" i="7" s="1"/>
  <c r="W29" i="7" s="1"/>
  <c r="AB30" i="7"/>
  <c r="V30" i="7" s="1"/>
  <c r="W30" i="7" s="1"/>
  <c r="AB11" i="7"/>
  <c r="V11" i="7" s="1"/>
  <c r="W11" i="7" s="1"/>
  <c r="AB35" i="7"/>
  <c r="V35" i="7" s="1"/>
  <c r="W35" i="7" s="1"/>
  <c r="AB17" i="7"/>
  <c r="V17" i="7" s="1"/>
  <c r="W17" i="7" s="1"/>
  <c r="Z95" i="5" l="1"/>
  <c r="Y95" i="5"/>
  <c r="X95" i="5"/>
  <c r="AA95" i="5" s="1"/>
  <c r="AB95" i="5" s="1"/>
  <c r="W95" i="5"/>
  <c r="Z94" i="5"/>
  <c r="Y94" i="5"/>
  <c r="X94" i="5"/>
  <c r="AA94" i="5" s="1"/>
  <c r="AB94" i="5" s="1"/>
  <c r="W94" i="5"/>
  <c r="AA93" i="5"/>
  <c r="AB93" i="5" s="1"/>
  <c r="V93" i="5" s="1"/>
  <c r="W93" i="5" s="1"/>
  <c r="Z93" i="5"/>
  <c r="Y93" i="5"/>
  <c r="X93" i="5"/>
  <c r="Z92" i="5"/>
  <c r="U92" i="5"/>
  <c r="Y92" i="5" s="1"/>
  <c r="T92" i="5"/>
  <c r="X92" i="5" s="1"/>
  <c r="AA92" i="5" s="1"/>
  <c r="AB92" i="5" s="1"/>
  <c r="V92" i="5" s="1"/>
  <c r="W92" i="5" s="1"/>
  <c r="Z91" i="5"/>
  <c r="U91" i="5"/>
  <c r="Y91" i="5" s="1"/>
  <c r="T91" i="5"/>
  <c r="X91" i="5" s="1"/>
  <c r="AA91" i="5" s="1"/>
  <c r="AB91" i="5" s="1"/>
  <c r="V91" i="5" s="1"/>
  <c r="W91" i="5" s="1"/>
  <c r="Z90" i="5"/>
  <c r="U90" i="5"/>
  <c r="Y90" i="5" s="1"/>
  <c r="T90" i="5"/>
  <c r="X90" i="5" s="1"/>
  <c r="AA90" i="5" s="1"/>
  <c r="AB90" i="5" s="1"/>
  <c r="V90" i="5" s="1"/>
  <c r="W90" i="5" s="1"/>
  <c r="Z89" i="5"/>
  <c r="X89" i="5"/>
  <c r="AA89" i="5" s="1"/>
  <c r="AB89" i="5" s="1"/>
  <c r="V89" i="5" s="1"/>
  <c r="W89" i="5" s="1"/>
  <c r="U89" i="5"/>
  <c r="Y89" i="5" s="1"/>
  <c r="T89" i="5"/>
  <c r="Z88" i="5"/>
  <c r="Y88" i="5"/>
  <c r="U88" i="5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X86" i="5"/>
  <c r="AA86" i="5" s="1"/>
  <c r="AB86" i="5" s="1"/>
  <c r="V86" i="5" s="1"/>
  <c r="W86" i="5" s="1"/>
  <c r="U86" i="5"/>
  <c r="Y86" i="5" s="1"/>
  <c r="T86" i="5"/>
  <c r="Z85" i="5"/>
  <c r="Y85" i="5"/>
  <c r="U85" i="5"/>
  <c r="T85" i="5"/>
  <c r="X85" i="5" s="1"/>
  <c r="AA85" i="5" s="1"/>
  <c r="AB85" i="5" s="1"/>
  <c r="V85" i="5" s="1"/>
  <c r="W85" i="5" s="1"/>
  <c r="Z84" i="5"/>
  <c r="U84" i="5"/>
  <c r="Y84" i="5" s="1"/>
  <c r="T84" i="5"/>
  <c r="X84" i="5" s="1"/>
  <c r="AA84" i="5" s="1"/>
  <c r="AB84" i="5" s="1"/>
  <c r="V84" i="5" s="1"/>
  <c r="W84" i="5" s="1"/>
  <c r="Z83" i="5"/>
  <c r="U83" i="5"/>
  <c r="Y83" i="5" s="1"/>
  <c r="T83" i="5"/>
  <c r="X83" i="5" s="1"/>
  <c r="AA83" i="5" s="1"/>
  <c r="AB83" i="5" s="1"/>
  <c r="V83" i="5" s="1"/>
  <c r="W83" i="5" s="1"/>
  <c r="Z82" i="5"/>
  <c r="U82" i="5"/>
  <c r="Y82" i="5" s="1"/>
  <c r="T82" i="5"/>
  <c r="X82" i="5" s="1"/>
  <c r="AA82" i="5" s="1"/>
  <c r="AB82" i="5" s="1"/>
  <c r="V82" i="5" s="1"/>
  <c r="W82" i="5" s="1"/>
  <c r="Z81" i="5"/>
  <c r="X81" i="5"/>
  <c r="AA81" i="5" s="1"/>
  <c r="AB81" i="5" s="1"/>
  <c r="V81" i="5" s="1"/>
  <c r="W81" i="5" s="1"/>
  <c r="U81" i="5"/>
  <c r="Y81" i="5" s="1"/>
  <c r="T81" i="5"/>
  <c r="Z80" i="5"/>
  <c r="Y80" i="5"/>
  <c r="X80" i="5"/>
  <c r="AA80" i="5" s="1"/>
  <c r="AB80" i="5" s="1"/>
  <c r="V80" i="5" s="1"/>
  <c r="W80" i="5" s="1"/>
  <c r="U80" i="5"/>
  <c r="T80" i="5"/>
  <c r="Z79" i="5"/>
  <c r="Y79" i="5"/>
  <c r="U79" i="5"/>
  <c r="T79" i="5"/>
  <c r="X79" i="5" s="1"/>
  <c r="AA79" i="5" s="1"/>
  <c r="AB79" i="5" s="1"/>
  <c r="V79" i="5" s="1"/>
  <c r="W79" i="5" s="1"/>
  <c r="Z78" i="5"/>
  <c r="X78" i="5"/>
  <c r="AA78" i="5" s="1"/>
  <c r="AB78" i="5" s="1"/>
  <c r="V78" i="5" s="1"/>
  <c r="W78" i="5" s="1"/>
  <c r="U78" i="5"/>
  <c r="Y78" i="5" s="1"/>
  <c r="T78" i="5"/>
  <c r="Z77" i="5"/>
  <c r="Y77" i="5"/>
  <c r="U77" i="5"/>
  <c r="T77" i="5"/>
  <c r="X77" i="5" s="1"/>
  <c r="AA77" i="5" s="1"/>
  <c r="AB77" i="5" s="1"/>
  <c r="V77" i="5" s="1"/>
  <c r="W77" i="5" s="1"/>
  <c r="Z76" i="5"/>
  <c r="U76" i="5"/>
  <c r="Y76" i="5" s="1"/>
  <c r="T76" i="5"/>
  <c r="X76" i="5" s="1"/>
  <c r="AA76" i="5" s="1"/>
  <c r="AB76" i="5" s="1"/>
  <c r="V76" i="5" s="1"/>
  <c r="W76" i="5" s="1"/>
  <c r="Z75" i="5"/>
  <c r="U75" i="5"/>
  <c r="Y75" i="5" s="1"/>
  <c r="T75" i="5"/>
  <c r="X75" i="5" s="1"/>
  <c r="AA75" i="5" s="1"/>
  <c r="AB75" i="5" s="1"/>
  <c r="V75" i="5" s="1"/>
  <c r="W75" i="5" s="1"/>
  <c r="Z74" i="5"/>
  <c r="U74" i="5"/>
  <c r="Y74" i="5" s="1"/>
  <c r="T74" i="5"/>
  <c r="X74" i="5" s="1"/>
  <c r="AA74" i="5" s="1"/>
  <c r="AB74" i="5" s="1"/>
  <c r="V74" i="5" s="1"/>
  <c r="W74" i="5" s="1"/>
  <c r="Z73" i="5"/>
  <c r="X73" i="5"/>
  <c r="AA73" i="5" s="1"/>
  <c r="AB73" i="5" s="1"/>
  <c r="V73" i="5" s="1"/>
  <c r="W73" i="5" s="1"/>
  <c r="U73" i="5"/>
  <c r="Y73" i="5" s="1"/>
  <c r="T73" i="5"/>
  <c r="Z72" i="5"/>
  <c r="Y72" i="5"/>
  <c r="X72" i="5"/>
  <c r="AA72" i="5" s="1"/>
  <c r="AB72" i="5" s="1"/>
  <c r="V72" i="5" s="1"/>
  <c r="W72" i="5" s="1"/>
  <c r="U72" i="5"/>
  <c r="T72" i="5"/>
  <c r="Z71" i="5"/>
  <c r="Y71" i="5"/>
  <c r="X71" i="5"/>
  <c r="AA71" i="5" s="1"/>
  <c r="AB71" i="5" s="1"/>
  <c r="V71" i="5" s="1"/>
  <c r="W71" i="5" s="1"/>
  <c r="U71" i="5"/>
  <c r="T71" i="5"/>
  <c r="Z70" i="5"/>
  <c r="Y70" i="5"/>
  <c r="X70" i="5"/>
  <c r="AA70" i="5" s="1"/>
  <c r="AB70" i="5" s="1"/>
  <c r="V70" i="5" s="1"/>
  <c r="W70" i="5" s="1"/>
  <c r="U70" i="5"/>
  <c r="T70" i="5"/>
  <c r="Z69" i="5"/>
  <c r="Y69" i="5"/>
  <c r="U69" i="5"/>
  <c r="T69" i="5"/>
  <c r="X69" i="5" s="1"/>
  <c r="AA69" i="5" s="1"/>
  <c r="AB69" i="5" s="1"/>
  <c r="V69" i="5" s="1"/>
  <c r="W69" i="5" s="1"/>
  <c r="Z68" i="5"/>
  <c r="U68" i="5"/>
  <c r="Y68" i="5" s="1"/>
  <c r="T68" i="5"/>
  <c r="X68" i="5" s="1"/>
  <c r="AA68" i="5" s="1"/>
  <c r="AB68" i="5" s="1"/>
  <c r="V68" i="5" s="1"/>
  <c r="W68" i="5" s="1"/>
  <c r="Z67" i="5"/>
  <c r="U67" i="5"/>
  <c r="Y67" i="5" s="1"/>
  <c r="T67" i="5"/>
  <c r="X67" i="5" s="1"/>
  <c r="AA67" i="5" s="1"/>
  <c r="AB67" i="5" s="1"/>
  <c r="V67" i="5" s="1"/>
  <c r="W67" i="5" s="1"/>
  <c r="Z66" i="5"/>
  <c r="U66" i="5"/>
  <c r="Y66" i="5" s="1"/>
  <c r="T66" i="5"/>
  <c r="X66" i="5" s="1"/>
  <c r="AA66" i="5" s="1"/>
  <c r="AB66" i="5" s="1"/>
  <c r="V66" i="5" s="1"/>
  <c r="W66" i="5" s="1"/>
  <c r="Z65" i="5"/>
  <c r="X65" i="5"/>
  <c r="AA65" i="5" s="1"/>
  <c r="AB65" i="5" s="1"/>
  <c r="V65" i="5" s="1"/>
  <c r="W65" i="5" s="1"/>
  <c r="U65" i="5"/>
  <c r="Y65" i="5" s="1"/>
  <c r="T65" i="5"/>
  <c r="Z64" i="5"/>
  <c r="Y64" i="5"/>
  <c r="X64" i="5"/>
  <c r="AA64" i="5" s="1"/>
  <c r="AB64" i="5" s="1"/>
  <c r="V64" i="5" s="1"/>
  <c r="W64" i="5" s="1"/>
  <c r="U64" i="5"/>
  <c r="T64" i="5"/>
  <c r="Z63" i="5"/>
  <c r="Y63" i="5"/>
  <c r="X63" i="5"/>
  <c r="AA63" i="5" s="1"/>
  <c r="AB63" i="5" s="1"/>
  <c r="V63" i="5" s="1"/>
  <c r="W63" i="5" s="1"/>
  <c r="U63" i="5"/>
  <c r="T63" i="5"/>
  <c r="Z62" i="5"/>
  <c r="Y62" i="5"/>
  <c r="X62" i="5"/>
  <c r="AA62" i="5" s="1"/>
  <c r="AB62" i="5" s="1"/>
  <c r="V62" i="5" s="1"/>
  <c r="W62" i="5" s="1"/>
  <c r="U62" i="5"/>
  <c r="T62" i="5"/>
  <c r="Z61" i="5"/>
  <c r="Y61" i="5"/>
  <c r="U61" i="5"/>
  <c r="T61" i="5"/>
  <c r="X61" i="5" s="1"/>
  <c r="AA61" i="5" s="1"/>
  <c r="AB61" i="5" s="1"/>
  <c r="V61" i="5" s="1"/>
  <c r="W61" i="5" s="1"/>
  <c r="Z60" i="5"/>
  <c r="U60" i="5"/>
  <c r="Y60" i="5" s="1"/>
  <c r="T60" i="5"/>
  <c r="X60" i="5" s="1"/>
  <c r="AA60" i="5" s="1"/>
  <c r="AB60" i="5" s="1"/>
  <c r="V60" i="5" s="1"/>
  <c r="W60" i="5" s="1"/>
  <c r="Z59" i="5"/>
  <c r="U59" i="5"/>
  <c r="Y59" i="5" s="1"/>
  <c r="T59" i="5"/>
  <c r="X59" i="5" s="1"/>
  <c r="AA59" i="5" s="1"/>
  <c r="AB59" i="5" s="1"/>
  <c r="V59" i="5" s="1"/>
  <c r="W59" i="5" s="1"/>
  <c r="Z58" i="5"/>
  <c r="U58" i="5"/>
  <c r="Y58" i="5" s="1"/>
  <c r="T58" i="5"/>
  <c r="X58" i="5" s="1"/>
  <c r="AA58" i="5" s="1"/>
  <c r="AB58" i="5" s="1"/>
  <c r="V58" i="5" s="1"/>
  <c r="W58" i="5" s="1"/>
  <c r="Z57" i="5"/>
  <c r="X57" i="5"/>
  <c r="AA57" i="5" s="1"/>
  <c r="AB57" i="5" s="1"/>
  <c r="V57" i="5" s="1"/>
  <c r="W57" i="5" s="1"/>
  <c r="U57" i="5"/>
  <c r="Y57" i="5" s="1"/>
  <c r="T57" i="5"/>
  <c r="Z56" i="5"/>
  <c r="Y56" i="5"/>
  <c r="X56" i="5"/>
  <c r="AA56" i="5" s="1"/>
  <c r="AB56" i="5" s="1"/>
  <c r="V56" i="5" s="1"/>
  <c r="W56" i="5" s="1"/>
  <c r="U56" i="5"/>
  <c r="T56" i="5"/>
  <c r="Z55" i="5"/>
  <c r="Y55" i="5"/>
  <c r="X55" i="5"/>
  <c r="AA55" i="5" s="1"/>
  <c r="AB55" i="5" s="1"/>
  <c r="V55" i="5" s="1"/>
  <c r="W55" i="5" s="1"/>
  <c r="U55" i="5"/>
  <c r="T55" i="5"/>
  <c r="Z54" i="5"/>
  <c r="Y54" i="5"/>
  <c r="X54" i="5"/>
  <c r="AA54" i="5" s="1"/>
  <c r="AB54" i="5" s="1"/>
  <c r="V54" i="5" s="1"/>
  <c r="W54" i="5" s="1"/>
  <c r="U54" i="5"/>
  <c r="T54" i="5"/>
  <c r="Z53" i="5"/>
  <c r="Y53" i="5"/>
  <c r="U53" i="5"/>
  <c r="T53" i="5"/>
  <c r="X53" i="5" s="1"/>
  <c r="AA53" i="5" s="1"/>
  <c r="AB53" i="5" s="1"/>
  <c r="V53" i="5" s="1"/>
  <c r="W53" i="5" s="1"/>
  <c r="Z52" i="5"/>
  <c r="U52" i="5"/>
  <c r="Y52" i="5" s="1"/>
  <c r="T52" i="5"/>
  <c r="X52" i="5" s="1"/>
  <c r="AA52" i="5" s="1"/>
  <c r="AB52" i="5" s="1"/>
  <c r="V52" i="5" s="1"/>
  <c r="W52" i="5" s="1"/>
  <c r="Z51" i="5"/>
  <c r="U51" i="5"/>
  <c r="Y51" i="5" s="1"/>
  <c r="T51" i="5"/>
  <c r="X51" i="5" s="1"/>
  <c r="AA51" i="5" s="1"/>
  <c r="AB51" i="5" s="1"/>
  <c r="V51" i="5" s="1"/>
  <c r="W51" i="5" s="1"/>
  <c r="Z50" i="5"/>
  <c r="U50" i="5"/>
  <c r="Y50" i="5" s="1"/>
  <c r="T50" i="5"/>
  <c r="X50" i="5" s="1"/>
  <c r="AA50" i="5" s="1"/>
  <c r="AB50" i="5" s="1"/>
  <c r="V50" i="5" s="1"/>
  <c r="W50" i="5" s="1"/>
  <c r="Z49" i="5"/>
  <c r="X49" i="5"/>
  <c r="AA49" i="5" s="1"/>
  <c r="AB49" i="5" s="1"/>
  <c r="V49" i="5" s="1"/>
  <c r="W49" i="5" s="1"/>
  <c r="U49" i="5"/>
  <c r="Y49" i="5" s="1"/>
  <c r="T49" i="5"/>
  <c r="Z48" i="5"/>
  <c r="Y48" i="5"/>
  <c r="X48" i="5"/>
  <c r="AA48" i="5" s="1"/>
  <c r="AB48" i="5" s="1"/>
  <c r="V48" i="5" s="1"/>
  <c r="W48" i="5" s="1"/>
  <c r="U48" i="5"/>
  <c r="T48" i="5"/>
  <c r="Z47" i="5"/>
  <c r="Y47" i="5"/>
  <c r="X47" i="5"/>
  <c r="AA47" i="5" s="1"/>
  <c r="AB47" i="5" s="1"/>
  <c r="V47" i="5" s="1"/>
  <c r="W47" i="5" s="1"/>
  <c r="U47" i="5"/>
  <c r="T47" i="5"/>
  <c r="Z46" i="5"/>
  <c r="X46" i="5"/>
  <c r="AA46" i="5" s="1"/>
  <c r="AB46" i="5" s="1"/>
  <c r="V46" i="5" s="1"/>
  <c r="W46" i="5" s="1"/>
  <c r="U46" i="5"/>
  <c r="Y46" i="5" s="1"/>
  <c r="T46" i="5"/>
  <c r="Z45" i="5"/>
  <c r="Y45" i="5"/>
  <c r="U45" i="5"/>
  <c r="T45" i="5"/>
  <c r="X45" i="5" s="1"/>
  <c r="AA45" i="5" s="1"/>
  <c r="AB45" i="5" s="1"/>
  <c r="V45" i="5" s="1"/>
  <c r="W45" i="5" s="1"/>
  <c r="Z44" i="5"/>
  <c r="U44" i="5"/>
  <c r="Y44" i="5" s="1"/>
  <c r="T44" i="5"/>
  <c r="X44" i="5" s="1"/>
  <c r="AA44" i="5" s="1"/>
  <c r="Z43" i="5"/>
  <c r="U43" i="5"/>
  <c r="Y43" i="5" s="1"/>
  <c r="T43" i="5"/>
  <c r="X43" i="5" s="1"/>
  <c r="AA43" i="5" s="1"/>
  <c r="Z42" i="5"/>
  <c r="U42" i="5"/>
  <c r="Y42" i="5" s="1"/>
  <c r="T42" i="5"/>
  <c r="X42" i="5" s="1"/>
  <c r="AA42" i="5" s="1"/>
  <c r="Z41" i="5"/>
  <c r="U41" i="5"/>
  <c r="Y41" i="5" s="1"/>
  <c r="T41" i="5"/>
  <c r="X41" i="5" s="1"/>
  <c r="Z40" i="5"/>
  <c r="X40" i="5"/>
  <c r="U40" i="5"/>
  <c r="Y40" i="5" s="1"/>
  <c r="T40" i="5"/>
  <c r="Z39" i="5"/>
  <c r="X39" i="5"/>
  <c r="U39" i="5"/>
  <c r="Y39" i="5" s="1"/>
  <c r="T39" i="5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AA33" i="5" s="1"/>
  <c r="Z32" i="5"/>
  <c r="U32" i="5"/>
  <c r="Y32" i="5" s="1"/>
  <c r="T32" i="5"/>
  <c r="X32" i="5" s="1"/>
  <c r="Z31" i="5"/>
  <c r="U31" i="5"/>
  <c r="Y31" i="5" s="1"/>
  <c r="T31" i="5"/>
  <c r="X31" i="5" s="1"/>
  <c r="AA31" i="5" s="1"/>
  <c r="Z30" i="5"/>
  <c r="Y30" i="5"/>
  <c r="U30" i="5"/>
  <c r="T30" i="5"/>
  <c r="X30" i="5" s="1"/>
  <c r="AA30" i="5" s="1"/>
  <c r="Z29" i="5"/>
  <c r="Y29" i="5"/>
  <c r="U29" i="5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AA27" i="5" s="1"/>
  <c r="Z26" i="5"/>
  <c r="U26" i="5"/>
  <c r="Y26" i="5" s="1"/>
  <c r="T26" i="5"/>
  <c r="X26" i="5" s="1"/>
  <c r="AA26" i="5" s="1"/>
  <c r="Z25" i="5"/>
  <c r="U25" i="5"/>
  <c r="Y25" i="5" s="1"/>
  <c r="T25" i="5"/>
  <c r="X25" i="5" s="1"/>
  <c r="Z24" i="5"/>
  <c r="U24" i="5"/>
  <c r="Y24" i="5" s="1"/>
  <c r="T24" i="5"/>
  <c r="X24" i="5" s="1"/>
  <c r="AA24" i="5" s="1"/>
  <c r="Z23" i="5"/>
  <c r="U23" i="5"/>
  <c r="Y23" i="5" s="1"/>
  <c r="T23" i="5"/>
  <c r="X23" i="5" s="1"/>
  <c r="AA23" i="5" s="1"/>
  <c r="Z22" i="5"/>
  <c r="X22" i="5"/>
  <c r="U22" i="5"/>
  <c r="Y22" i="5" s="1"/>
  <c r="T22" i="5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U17" i="5"/>
  <c r="Y17" i="5" s="1"/>
  <c r="T17" i="5"/>
  <c r="X17" i="5" s="1"/>
  <c r="AA17" i="5" s="1"/>
  <c r="Z16" i="5"/>
  <c r="X16" i="5"/>
  <c r="AA16" i="5" s="1"/>
  <c r="U16" i="5"/>
  <c r="Y16" i="5" s="1"/>
  <c r="T16" i="5"/>
  <c r="Z15" i="5"/>
  <c r="U15" i="5"/>
  <c r="Y15" i="5" s="1"/>
  <c r="T15" i="5"/>
  <c r="X15" i="5" s="1"/>
  <c r="AA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AA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Y20" i="4"/>
  <c r="T20" i="4"/>
  <c r="X20" i="4" s="1"/>
  <c r="S20" i="4"/>
  <c r="W20" i="4" s="1"/>
  <c r="Y19" i="4"/>
  <c r="T19" i="4"/>
  <c r="X19" i="4" s="1"/>
  <c r="S19" i="4"/>
  <c r="W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Z15" i="4" s="1"/>
  <c r="Y14" i="4"/>
  <c r="T14" i="4"/>
  <c r="X14" i="4" s="1"/>
  <c r="S14" i="4"/>
  <c r="W14" i="4" s="1"/>
  <c r="Y13" i="4"/>
  <c r="T13" i="4"/>
  <c r="X13" i="4" s="1"/>
  <c r="S13" i="4"/>
  <c r="W13" i="4" s="1"/>
  <c r="Z13" i="4" s="1"/>
  <c r="AA14" i="5" l="1"/>
  <c r="AA38" i="5"/>
  <c r="AA13" i="5"/>
  <c r="AA39" i="5"/>
  <c r="AA11" i="5"/>
  <c r="AA36" i="5"/>
  <c r="AA22" i="5"/>
  <c r="AA37" i="5"/>
  <c r="AA29" i="5"/>
  <c r="AA21" i="5"/>
  <c r="Z19" i="4"/>
  <c r="Z20" i="4"/>
  <c r="AA19" i="5"/>
  <c r="AA25" i="5"/>
  <c r="AA28" i="5"/>
  <c r="AA20" i="5"/>
  <c r="AA34" i="5"/>
  <c r="AA40" i="5"/>
  <c r="AA18" i="5"/>
  <c r="AA32" i="5"/>
  <c r="AA10" i="5"/>
  <c r="AB43" i="5" s="1"/>
  <c r="V43" i="5" s="1"/>
  <c r="W43" i="5" s="1"/>
  <c r="AA35" i="5"/>
  <c r="AA41" i="5"/>
  <c r="Z18" i="4"/>
  <c r="Z16" i="4"/>
  <c r="Z14" i="4"/>
  <c r="AA20" i="4" s="1"/>
  <c r="U20" i="4" s="1"/>
  <c r="Z17" i="4"/>
  <c r="AA17" i="4" s="1"/>
  <c r="U17" i="4" s="1"/>
  <c r="AB41" i="5" l="1"/>
  <c r="V41" i="5" s="1"/>
  <c r="W41" i="5" s="1"/>
  <c r="AB24" i="5"/>
  <c r="V24" i="5" s="1"/>
  <c r="W24" i="5" s="1"/>
  <c r="AB31" i="5"/>
  <c r="V31" i="5" s="1"/>
  <c r="W31" i="5" s="1"/>
  <c r="AB14" i="5"/>
  <c r="V14" i="5" s="1"/>
  <c r="W14" i="5" s="1"/>
  <c r="AB44" i="5"/>
  <c r="V44" i="5" s="1"/>
  <c r="W44" i="5" s="1"/>
  <c r="AB18" i="5"/>
  <c r="V18" i="5" s="1"/>
  <c r="W18" i="5" s="1"/>
  <c r="AB36" i="5"/>
  <c r="V36" i="5" s="1"/>
  <c r="W36" i="5" s="1"/>
  <c r="AB28" i="5"/>
  <c r="V28" i="5" s="1"/>
  <c r="W28" i="5" s="1"/>
  <c r="AB29" i="5"/>
  <c r="V29" i="5" s="1"/>
  <c r="W29" i="5" s="1"/>
  <c r="AB11" i="5"/>
  <c r="V11" i="5" s="1"/>
  <c r="W11" i="5" s="1"/>
  <c r="AB15" i="5"/>
  <c r="V15" i="5" s="1"/>
  <c r="W15" i="5" s="1"/>
  <c r="AB12" i="5"/>
  <c r="V12" i="5" s="1"/>
  <c r="W12" i="5" s="1"/>
  <c r="AB25" i="5"/>
  <c r="V25" i="5" s="1"/>
  <c r="W25" i="5" s="1"/>
  <c r="AB42" i="5"/>
  <c r="V42" i="5" s="1"/>
  <c r="W42" i="5" s="1"/>
  <c r="AB27" i="5"/>
  <c r="V27" i="5" s="1"/>
  <c r="W27" i="5" s="1"/>
  <c r="AB35" i="5"/>
  <c r="V35" i="5" s="1"/>
  <c r="W35" i="5" s="1"/>
  <c r="AB21" i="5"/>
  <c r="V21" i="5" s="1"/>
  <c r="W21" i="5" s="1"/>
  <c r="AB34" i="5"/>
  <c r="V34" i="5" s="1"/>
  <c r="W34" i="5" s="1"/>
  <c r="AB30" i="5"/>
  <c r="V30" i="5" s="1"/>
  <c r="W30" i="5" s="1"/>
  <c r="AB20" i="5"/>
  <c r="V20" i="5" s="1"/>
  <c r="W20" i="5" s="1"/>
  <c r="AB23" i="5"/>
  <c r="V23" i="5" s="1"/>
  <c r="W23" i="5" s="1"/>
  <c r="AB37" i="5"/>
  <c r="V37" i="5" s="1"/>
  <c r="W37" i="5" s="1"/>
  <c r="AB17" i="5"/>
  <c r="V17" i="5" s="1"/>
  <c r="W17" i="5" s="1"/>
  <c r="AB38" i="5"/>
  <c r="V38" i="5" s="1"/>
  <c r="W38" i="5" s="1"/>
  <c r="AB10" i="5"/>
  <c r="V10" i="5" s="1"/>
  <c r="W10" i="5" s="1"/>
  <c r="AB40" i="5"/>
  <c r="V40" i="5" s="1"/>
  <c r="W40" i="5" s="1"/>
  <c r="AB16" i="5"/>
  <c r="V16" i="5" s="1"/>
  <c r="W16" i="5" s="1"/>
  <c r="AB26" i="5"/>
  <c r="V26" i="5" s="1"/>
  <c r="W26" i="5" s="1"/>
  <c r="AB33" i="5"/>
  <c r="V33" i="5" s="1"/>
  <c r="W33" i="5" s="1"/>
  <c r="AB19" i="5"/>
  <c r="V19" i="5" s="1"/>
  <c r="W19" i="5" s="1"/>
  <c r="AB32" i="5"/>
  <c r="V32" i="5" s="1"/>
  <c r="W32" i="5" s="1"/>
  <c r="AB22" i="5"/>
  <c r="V22" i="5" s="1"/>
  <c r="W22" i="5" s="1"/>
  <c r="AB13" i="5"/>
  <c r="V13" i="5" s="1"/>
  <c r="W13" i="5" s="1"/>
  <c r="AB39" i="5"/>
  <c r="V39" i="5" s="1"/>
  <c r="W39" i="5" s="1"/>
  <c r="AA16" i="4"/>
  <c r="U16" i="4" s="1"/>
  <c r="AA14" i="4"/>
  <c r="U14" i="4" s="1"/>
  <c r="AA19" i="4"/>
  <c r="U19" i="4" s="1"/>
  <c r="AA21" i="4"/>
  <c r="U21" i="4" s="1"/>
  <c r="AA15" i="4"/>
  <c r="U15" i="4" s="1"/>
  <c r="AA13" i="4"/>
  <c r="U13" i="4" s="1"/>
  <c r="AA18" i="4"/>
  <c r="U18" i="4" s="1"/>
  <c r="Z95" i="3" l="1"/>
  <c r="Y95" i="3"/>
  <c r="X95" i="3"/>
  <c r="AA95" i="3" s="1"/>
  <c r="AB95" i="3" s="1"/>
  <c r="W95" i="3"/>
  <c r="AA94" i="3"/>
  <c r="AB94" i="3" s="1"/>
  <c r="Z94" i="3"/>
  <c r="Y94" i="3"/>
  <c r="X94" i="3"/>
  <c r="W94" i="3"/>
  <c r="AA93" i="3"/>
  <c r="AB93" i="3" s="1"/>
  <c r="V93" i="3" s="1"/>
  <c r="W93" i="3" s="1"/>
  <c r="Z93" i="3"/>
  <c r="Y93" i="3"/>
  <c r="X93" i="3"/>
  <c r="Z92" i="3"/>
  <c r="X92" i="3"/>
  <c r="AA92" i="3" s="1"/>
  <c r="AB92" i="3" s="1"/>
  <c r="V92" i="3" s="1"/>
  <c r="W92" i="3" s="1"/>
  <c r="U92" i="3"/>
  <c r="Y92" i="3" s="1"/>
  <c r="T92" i="3"/>
  <c r="Z91" i="3"/>
  <c r="Y91" i="3"/>
  <c r="U91" i="3"/>
  <c r="T91" i="3"/>
  <c r="X91" i="3" s="1"/>
  <c r="AA91" i="3" s="1"/>
  <c r="AB91" i="3" s="1"/>
  <c r="V91" i="3" s="1"/>
  <c r="W91" i="3" s="1"/>
  <c r="Z90" i="3"/>
  <c r="U90" i="3"/>
  <c r="Y90" i="3" s="1"/>
  <c r="T90" i="3"/>
  <c r="X90" i="3" s="1"/>
  <c r="AA90" i="3" s="1"/>
  <c r="AB90" i="3" s="1"/>
  <c r="V90" i="3" s="1"/>
  <c r="W90" i="3" s="1"/>
  <c r="AA89" i="3"/>
  <c r="AB89" i="3" s="1"/>
  <c r="V89" i="3" s="1"/>
  <c r="W89" i="3" s="1"/>
  <c r="Z89" i="3"/>
  <c r="X89" i="3"/>
  <c r="U89" i="3"/>
  <c r="Y89" i="3" s="1"/>
  <c r="T89" i="3"/>
  <c r="Z88" i="3"/>
  <c r="Y88" i="3"/>
  <c r="U88" i="3"/>
  <c r="T88" i="3"/>
  <c r="X88" i="3" s="1"/>
  <c r="AA88" i="3" s="1"/>
  <c r="AB88" i="3" s="1"/>
  <c r="V88" i="3" s="1"/>
  <c r="W88" i="3" s="1"/>
  <c r="Z87" i="3"/>
  <c r="U87" i="3"/>
  <c r="Y87" i="3" s="1"/>
  <c r="T87" i="3"/>
  <c r="X87" i="3" s="1"/>
  <c r="AA87" i="3" s="1"/>
  <c r="AB87" i="3" s="1"/>
  <c r="V87" i="3" s="1"/>
  <c r="W87" i="3" s="1"/>
  <c r="Z86" i="3"/>
  <c r="X86" i="3"/>
  <c r="AA86" i="3" s="1"/>
  <c r="AB86" i="3" s="1"/>
  <c r="V86" i="3" s="1"/>
  <c r="W86" i="3" s="1"/>
  <c r="U86" i="3"/>
  <c r="Y86" i="3" s="1"/>
  <c r="T86" i="3"/>
  <c r="Z85" i="3"/>
  <c r="Y85" i="3"/>
  <c r="U85" i="3"/>
  <c r="T85" i="3"/>
  <c r="X85" i="3" s="1"/>
  <c r="AA85" i="3" s="1"/>
  <c r="AB85" i="3" s="1"/>
  <c r="V85" i="3" s="1"/>
  <c r="W85" i="3" s="1"/>
  <c r="Z84" i="3"/>
  <c r="X84" i="3"/>
  <c r="AA84" i="3" s="1"/>
  <c r="AB84" i="3" s="1"/>
  <c r="V84" i="3" s="1"/>
  <c r="W84" i="3" s="1"/>
  <c r="U84" i="3"/>
  <c r="Y84" i="3" s="1"/>
  <c r="T84" i="3"/>
  <c r="Z83" i="3"/>
  <c r="Y83" i="3"/>
  <c r="U83" i="3"/>
  <c r="T83" i="3"/>
  <c r="X83" i="3" s="1"/>
  <c r="AA83" i="3" s="1"/>
  <c r="AB83" i="3" s="1"/>
  <c r="V83" i="3" s="1"/>
  <c r="W83" i="3" s="1"/>
  <c r="Z82" i="3"/>
  <c r="U82" i="3"/>
  <c r="Y82" i="3" s="1"/>
  <c r="T82" i="3"/>
  <c r="X82" i="3" s="1"/>
  <c r="AA82" i="3" s="1"/>
  <c r="AB82" i="3" s="1"/>
  <c r="V82" i="3" s="1"/>
  <c r="W82" i="3" s="1"/>
  <c r="AA81" i="3"/>
  <c r="AB81" i="3" s="1"/>
  <c r="V81" i="3" s="1"/>
  <c r="W81" i="3" s="1"/>
  <c r="Z81" i="3"/>
  <c r="X81" i="3"/>
  <c r="U81" i="3"/>
  <c r="Y81" i="3" s="1"/>
  <c r="T81" i="3"/>
  <c r="Z80" i="3"/>
  <c r="Y80" i="3"/>
  <c r="U80" i="3"/>
  <c r="T80" i="3"/>
  <c r="X80" i="3" s="1"/>
  <c r="AA80" i="3" s="1"/>
  <c r="AB80" i="3" s="1"/>
  <c r="V80" i="3" s="1"/>
  <c r="W80" i="3" s="1"/>
  <c r="Z79" i="3"/>
  <c r="X79" i="3"/>
  <c r="AA79" i="3" s="1"/>
  <c r="AB79" i="3" s="1"/>
  <c r="V79" i="3" s="1"/>
  <c r="W79" i="3" s="1"/>
  <c r="U79" i="3"/>
  <c r="Y79" i="3" s="1"/>
  <c r="T79" i="3"/>
  <c r="Z78" i="3"/>
  <c r="Y78" i="3"/>
  <c r="X78" i="3"/>
  <c r="AA78" i="3" s="1"/>
  <c r="AB78" i="3" s="1"/>
  <c r="V78" i="3" s="1"/>
  <c r="W78" i="3" s="1"/>
  <c r="U78" i="3"/>
  <c r="T78" i="3"/>
  <c r="Z77" i="3"/>
  <c r="Y77" i="3"/>
  <c r="U77" i="3"/>
  <c r="T77" i="3"/>
  <c r="X77" i="3" s="1"/>
  <c r="AA77" i="3" s="1"/>
  <c r="AB77" i="3" s="1"/>
  <c r="V77" i="3" s="1"/>
  <c r="W77" i="3" s="1"/>
  <c r="Z76" i="3"/>
  <c r="X76" i="3"/>
  <c r="AA76" i="3" s="1"/>
  <c r="AB76" i="3" s="1"/>
  <c r="V76" i="3" s="1"/>
  <c r="W76" i="3" s="1"/>
  <c r="U76" i="3"/>
  <c r="Y76" i="3" s="1"/>
  <c r="T76" i="3"/>
  <c r="Z75" i="3"/>
  <c r="Y75" i="3"/>
  <c r="U75" i="3"/>
  <c r="T75" i="3"/>
  <c r="X75" i="3" s="1"/>
  <c r="AA75" i="3" s="1"/>
  <c r="AB75" i="3" s="1"/>
  <c r="V75" i="3" s="1"/>
  <c r="W75" i="3" s="1"/>
  <c r="Z74" i="3"/>
  <c r="U74" i="3"/>
  <c r="Y74" i="3" s="1"/>
  <c r="T74" i="3"/>
  <c r="X74" i="3" s="1"/>
  <c r="AA74" i="3" s="1"/>
  <c r="AB74" i="3" s="1"/>
  <c r="V74" i="3" s="1"/>
  <c r="W74" i="3" s="1"/>
  <c r="AA73" i="3"/>
  <c r="AB73" i="3" s="1"/>
  <c r="V73" i="3" s="1"/>
  <c r="W73" i="3" s="1"/>
  <c r="Z73" i="3"/>
  <c r="X73" i="3"/>
  <c r="U73" i="3"/>
  <c r="Y73" i="3" s="1"/>
  <c r="T73" i="3"/>
  <c r="Z72" i="3"/>
  <c r="Y72" i="3"/>
  <c r="U72" i="3"/>
  <c r="T72" i="3"/>
  <c r="X72" i="3" s="1"/>
  <c r="AA72" i="3" s="1"/>
  <c r="AB72" i="3" s="1"/>
  <c r="V72" i="3" s="1"/>
  <c r="W72" i="3" s="1"/>
  <c r="Z71" i="3"/>
  <c r="X71" i="3"/>
  <c r="AA71" i="3" s="1"/>
  <c r="AB71" i="3" s="1"/>
  <c r="V71" i="3" s="1"/>
  <c r="W71" i="3" s="1"/>
  <c r="U71" i="3"/>
  <c r="Y71" i="3" s="1"/>
  <c r="T71" i="3"/>
  <c r="Z70" i="3"/>
  <c r="Y70" i="3"/>
  <c r="X70" i="3"/>
  <c r="AA70" i="3" s="1"/>
  <c r="AB70" i="3" s="1"/>
  <c r="V70" i="3" s="1"/>
  <c r="W70" i="3" s="1"/>
  <c r="U70" i="3"/>
  <c r="T70" i="3"/>
  <c r="Z69" i="3"/>
  <c r="Y69" i="3"/>
  <c r="U69" i="3"/>
  <c r="T69" i="3"/>
  <c r="X69" i="3" s="1"/>
  <c r="AA69" i="3" s="1"/>
  <c r="AB69" i="3" s="1"/>
  <c r="V69" i="3" s="1"/>
  <c r="W69" i="3" s="1"/>
  <c r="Z68" i="3"/>
  <c r="X68" i="3"/>
  <c r="AA68" i="3" s="1"/>
  <c r="AB68" i="3" s="1"/>
  <c r="V68" i="3" s="1"/>
  <c r="W68" i="3" s="1"/>
  <c r="U68" i="3"/>
  <c r="Y68" i="3" s="1"/>
  <c r="T68" i="3"/>
  <c r="Z67" i="3"/>
  <c r="Y67" i="3"/>
  <c r="U67" i="3"/>
  <c r="T67" i="3"/>
  <c r="X67" i="3" s="1"/>
  <c r="AA67" i="3" s="1"/>
  <c r="AB67" i="3" s="1"/>
  <c r="V67" i="3" s="1"/>
  <c r="W67" i="3" s="1"/>
  <c r="Z66" i="3"/>
  <c r="U66" i="3"/>
  <c r="Y66" i="3" s="1"/>
  <c r="T66" i="3"/>
  <c r="X66" i="3" s="1"/>
  <c r="AA66" i="3" s="1"/>
  <c r="AB66" i="3" s="1"/>
  <c r="V66" i="3" s="1"/>
  <c r="W66" i="3" s="1"/>
  <c r="AA65" i="3"/>
  <c r="AB65" i="3" s="1"/>
  <c r="V65" i="3" s="1"/>
  <c r="W65" i="3" s="1"/>
  <c r="Z65" i="3"/>
  <c r="X65" i="3"/>
  <c r="U65" i="3"/>
  <c r="Y65" i="3" s="1"/>
  <c r="T65" i="3"/>
  <c r="Z64" i="3"/>
  <c r="Y64" i="3"/>
  <c r="U64" i="3"/>
  <c r="T64" i="3"/>
  <c r="X64" i="3" s="1"/>
  <c r="AA64" i="3" s="1"/>
  <c r="AB64" i="3" s="1"/>
  <c r="V64" i="3" s="1"/>
  <c r="W64" i="3" s="1"/>
  <c r="Z63" i="3"/>
  <c r="X63" i="3"/>
  <c r="AA63" i="3" s="1"/>
  <c r="AB63" i="3" s="1"/>
  <c r="V63" i="3" s="1"/>
  <c r="W63" i="3" s="1"/>
  <c r="U63" i="3"/>
  <c r="Y63" i="3" s="1"/>
  <c r="T63" i="3"/>
  <c r="Z62" i="3"/>
  <c r="Y62" i="3"/>
  <c r="X62" i="3"/>
  <c r="AA62" i="3" s="1"/>
  <c r="AB62" i="3" s="1"/>
  <c r="V62" i="3" s="1"/>
  <c r="W62" i="3" s="1"/>
  <c r="U62" i="3"/>
  <c r="T62" i="3"/>
  <c r="Z61" i="3"/>
  <c r="Y61" i="3"/>
  <c r="U61" i="3"/>
  <c r="T61" i="3"/>
  <c r="X61" i="3" s="1"/>
  <c r="AA61" i="3" s="1"/>
  <c r="AB61" i="3" s="1"/>
  <c r="V61" i="3" s="1"/>
  <c r="W61" i="3" s="1"/>
  <c r="Z60" i="3"/>
  <c r="X60" i="3"/>
  <c r="AA60" i="3" s="1"/>
  <c r="AB60" i="3" s="1"/>
  <c r="V60" i="3" s="1"/>
  <c r="W60" i="3" s="1"/>
  <c r="U60" i="3"/>
  <c r="Y60" i="3" s="1"/>
  <c r="T60" i="3"/>
  <c r="Z59" i="3"/>
  <c r="Y59" i="3"/>
  <c r="U59" i="3"/>
  <c r="T59" i="3"/>
  <c r="X59" i="3" s="1"/>
  <c r="AA59" i="3" s="1"/>
  <c r="AB59" i="3" s="1"/>
  <c r="V59" i="3" s="1"/>
  <c r="W59" i="3" s="1"/>
  <c r="Z58" i="3"/>
  <c r="U58" i="3"/>
  <c r="Y58" i="3" s="1"/>
  <c r="T58" i="3"/>
  <c r="X58" i="3" s="1"/>
  <c r="AA58" i="3" s="1"/>
  <c r="AB58" i="3" s="1"/>
  <c r="V58" i="3" s="1"/>
  <c r="W58" i="3" s="1"/>
  <c r="AA57" i="3"/>
  <c r="AB57" i="3" s="1"/>
  <c r="V57" i="3" s="1"/>
  <c r="W57" i="3" s="1"/>
  <c r="Z57" i="3"/>
  <c r="X57" i="3"/>
  <c r="U57" i="3"/>
  <c r="Y57" i="3" s="1"/>
  <c r="T57" i="3"/>
  <c r="Z56" i="3"/>
  <c r="Y56" i="3"/>
  <c r="U56" i="3"/>
  <c r="T56" i="3"/>
  <c r="X56" i="3" s="1"/>
  <c r="AA56" i="3" s="1"/>
  <c r="AB56" i="3" s="1"/>
  <c r="V56" i="3" s="1"/>
  <c r="W56" i="3" s="1"/>
  <c r="Z55" i="3"/>
  <c r="X55" i="3"/>
  <c r="AA55" i="3" s="1"/>
  <c r="AB55" i="3" s="1"/>
  <c r="V55" i="3" s="1"/>
  <c r="W55" i="3" s="1"/>
  <c r="U55" i="3"/>
  <c r="Y55" i="3" s="1"/>
  <c r="T55" i="3"/>
  <c r="Z54" i="3"/>
  <c r="Y54" i="3"/>
  <c r="X54" i="3"/>
  <c r="AA54" i="3" s="1"/>
  <c r="AB54" i="3" s="1"/>
  <c r="V54" i="3" s="1"/>
  <c r="W54" i="3" s="1"/>
  <c r="U54" i="3"/>
  <c r="T54" i="3"/>
  <c r="Z53" i="3"/>
  <c r="Y53" i="3"/>
  <c r="U53" i="3"/>
  <c r="T53" i="3"/>
  <c r="X53" i="3" s="1"/>
  <c r="AA53" i="3" s="1"/>
  <c r="AB53" i="3" s="1"/>
  <c r="V53" i="3" s="1"/>
  <c r="W53" i="3" s="1"/>
  <c r="Z52" i="3"/>
  <c r="X52" i="3"/>
  <c r="AA52" i="3" s="1"/>
  <c r="AB52" i="3" s="1"/>
  <c r="V52" i="3" s="1"/>
  <c r="W52" i="3" s="1"/>
  <c r="U52" i="3"/>
  <c r="Y52" i="3" s="1"/>
  <c r="T52" i="3"/>
  <c r="Z51" i="3"/>
  <c r="Y51" i="3"/>
  <c r="U51" i="3"/>
  <c r="T51" i="3"/>
  <c r="X51" i="3" s="1"/>
  <c r="AA51" i="3" s="1"/>
  <c r="AB51" i="3" s="1"/>
  <c r="V51" i="3" s="1"/>
  <c r="W51" i="3" s="1"/>
  <c r="Z50" i="3"/>
  <c r="U50" i="3"/>
  <c r="Y50" i="3" s="1"/>
  <c r="T50" i="3"/>
  <c r="X50" i="3" s="1"/>
  <c r="AA50" i="3" s="1"/>
  <c r="AB50" i="3" s="1"/>
  <c r="V50" i="3" s="1"/>
  <c r="W50" i="3" s="1"/>
  <c r="AA49" i="3"/>
  <c r="AB49" i="3" s="1"/>
  <c r="V49" i="3" s="1"/>
  <c r="W49" i="3" s="1"/>
  <c r="Z49" i="3"/>
  <c r="X49" i="3"/>
  <c r="U49" i="3"/>
  <c r="Y49" i="3" s="1"/>
  <c r="T49" i="3"/>
  <c r="Z48" i="3"/>
  <c r="Y48" i="3"/>
  <c r="U48" i="3"/>
  <c r="T48" i="3"/>
  <c r="X48" i="3" s="1"/>
  <c r="AA48" i="3" s="1"/>
  <c r="AB48" i="3" s="1"/>
  <c r="V48" i="3" s="1"/>
  <c r="W48" i="3" s="1"/>
  <c r="Z47" i="3"/>
  <c r="X47" i="3"/>
  <c r="AA47" i="3" s="1"/>
  <c r="AB47" i="3" s="1"/>
  <c r="V47" i="3" s="1"/>
  <c r="W47" i="3" s="1"/>
  <c r="U47" i="3"/>
  <c r="Y47" i="3" s="1"/>
  <c r="T47" i="3"/>
  <c r="Z46" i="3"/>
  <c r="Y46" i="3"/>
  <c r="X46" i="3"/>
  <c r="AA46" i="3" s="1"/>
  <c r="AB46" i="3" s="1"/>
  <c r="V46" i="3" s="1"/>
  <c r="W46" i="3" s="1"/>
  <c r="U46" i="3"/>
  <c r="T46" i="3"/>
  <c r="Z45" i="3"/>
  <c r="Y45" i="3"/>
  <c r="U45" i="3"/>
  <c r="T45" i="3"/>
  <c r="X45" i="3" s="1"/>
  <c r="AA45" i="3" s="1"/>
  <c r="AB45" i="3" s="1"/>
  <c r="V45" i="3" s="1"/>
  <c r="W45" i="3" s="1"/>
  <c r="Z44" i="3"/>
  <c r="X44" i="3"/>
  <c r="AA44" i="3" s="1"/>
  <c r="AB44" i="3" s="1"/>
  <c r="V44" i="3" s="1"/>
  <c r="W44" i="3" s="1"/>
  <c r="U44" i="3"/>
  <c r="Y44" i="3" s="1"/>
  <c r="T44" i="3"/>
  <c r="Z43" i="3"/>
  <c r="Y43" i="3"/>
  <c r="U43" i="3"/>
  <c r="T43" i="3"/>
  <c r="X43" i="3" s="1"/>
  <c r="AA43" i="3" s="1"/>
  <c r="AB43" i="3" s="1"/>
  <c r="V43" i="3" s="1"/>
  <c r="W43" i="3" s="1"/>
  <c r="Z42" i="3"/>
  <c r="U42" i="3"/>
  <c r="Y42" i="3" s="1"/>
  <c r="T42" i="3"/>
  <c r="X42" i="3" s="1"/>
  <c r="AA42" i="3" s="1"/>
  <c r="AB42" i="3" s="1"/>
  <c r="V42" i="3" s="1"/>
  <c r="W42" i="3" s="1"/>
  <c r="AA41" i="3"/>
  <c r="AB41" i="3" s="1"/>
  <c r="V41" i="3" s="1"/>
  <c r="W41" i="3" s="1"/>
  <c r="Z41" i="3"/>
  <c r="X41" i="3"/>
  <c r="U41" i="3"/>
  <c r="Y41" i="3" s="1"/>
  <c r="T41" i="3"/>
  <c r="Z40" i="3"/>
  <c r="Y40" i="3"/>
  <c r="U40" i="3"/>
  <c r="T40" i="3"/>
  <c r="X40" i="3" s="1"/>
  <c r="AA40" i="3" s="1"/>
  <c r="AB40" i="3" s="1"/>
  <c r="V40" i="3" s="1"/>
  <c r="W40" i="3" s="1"/>
  <c r="Z39" i="3"/>
  <c r="X39" i="3"/>
  <c r="AA39" i="3" s="1"/>
  <c r="AB39" i="3" s="1"/>
  <c r="V39" i="3" s="1"/>
  <c r="W39" i="3" s="1"/>
  <c r="U39" i="3"/>
  <c r="Y39" i="3" s="1"/>
  <c r="T39" i="3"/>
  <c r="Z38" i="3"/>
  <c r="Y38" i="3"/>
  <c r="X38" i="3"/>
  <c r="AA38" i="3" s="1"/>
  <c r="AB38" i="3" s="1"/>
  <c r="V38" i="3" s="1"/>
  <c r="W38" i="3" s="1"/>
  <c r="U38" i="3"/>
  <c r="T38" i="3"/>
  <c r="Z37" i="3"/>
  <c r="Y37" i="3"/>
  <c r="U37" i="3"/>
  <c r="T37" i="3"/>
  <c r="X37" i="3" s="1"/>
  <c r="AA37" i="3" s="1"/>
  <c r="AB37" i="3" s="1"/>
  <c r="V37" i="3" s="1"/>
  <c r="W37" i="3" s="1"/>
  <c r="Z36" i="3"/>
  <c r="U36" i="3"/>
  <c r="Y36" i="3" s="1"/>
  <c r="T36" i="3"/>
  <c r="X36" i="3" s="1"/>
  <c r="AA36" i="3" s="1"/>
  <c r="Z35" i="3"/>
  <c r="Y35" i="3"/>
  <c r="U35" i="3"/>
  <c r="T35" i="3"/>
  <c r="X35" i="3" s="1"/>
  <c r="Z34" i="3"/>
  <c r="U34" i="3"/>
  <c r="Y34" i="3" s="1"/>
  <c r="T34" i="3"/>
  <c r="X34" i="3" s="1"/>
  <c r="Z33" i="3"/>
  <c r="U33" i="3"/>
  <c r="Y33" i="3" s="1"/>
  <c r="T33" i="3"/>
  <c r="X33" i="3" s="1"/>
  <c r="Z32" i="3"/>
  <c r="U32" i="3"/>
  <c r="Y32" i="3" s="1"/>
  <c r="T32" i="3"/>
  <c r="X32" i="3" s="1"/>
  <c r="Z31" i="3"/>
  <c r="U31" i="3"/>
  <c r="Y31" i="3" s="1"/>
  <c r="T31" i="3"/>
  <c r="X31" i="3" s="1"/>
  <c r="Z30" i="3"/>
  <c r="U30" i="3"/>
  <c r="Y30" i="3" s="1"/>
  <c r="T30" i="3"/>
  <c r="X30" i="3" s="1"/>
  <c r="Z29" i="3"/>
  <c r="U29" i="3"/>
  <c r="Y29" i="3" s="1"/>
  <c r="T29" i="3"/>
  <c r="X29" i="3" s="1"/>
  <c r="Z28" i="3"/>
  <c r="U28" i="3"/>
  <c r="Y28" i="3" s="1"/>
  <c r="T28" i="3"/>
  <c r="X28" i="3" s="1"/>
  <c r="Z27" i="3"/>
  <c r="U27" i="3"/>
  <c r="Y27" i="3" s="1"/>
  <c r="T27" i="3"/>
  <c r="X27" i="3" s="1"/>
  <c r="Z26" i="3"/>
  <c r="U26" i="3"/>
  <c r="Y26" i="3" s="1"/>
  <c r="T26" i="3"/>
  <c r="X26" i="3" s="1"/>
  <c r="Z25" i="3"/>
  <c r="U25" i="3"/>
  <c r="Y25" i="3" s="1"/>
  <c r="T25" i="3"/>
  <c r="X25" i="3" s="1"/>
  <c r="Z24" i="3"/>
  <c r="U24" i="3"/>
  <c r="Y24" i="3" s="1"/>
  <c r="T24" i="3"/>
  <c r="X24" i="3" s="1"/>
  <c r="Z23" i="3"/>
  <c r="U23" i="3"/>
  <c r="Y23" i="3" s="1"/>
  <c r="T23" i="3"/>
  <c r="X23" i="3" s="1"/>
  <c r="Z22" i="3"/>
  <c r="U22" i="3"/>
  <c r="Y22" i="3" s="1"/>
  <c r="T22" i="3"/>
  <c r="X22" i="3" s="1"/>
  <c r="Z21" i="3"/>
  <c r="U21" i="3"/>
  <c r="Y21" i="3" s="1"/>
  <c r="T21" i="3"/>
  <c r="X21" i="3" s="1"/>
  <c r="Z20" i="3"/>
  <c r="U20" i="3"/>
  <c r="Y20" i="3" s="1"/>
  <c r="T20" i="3"/>
  <c r="X20" i="3" s="1"/>
  <c r="Z19" i="3"/>
  <c r="U19" i="3"/>
  <c r="Y19" i="3" s="1"/>
  <c r="T19" i="3"/>
  <c r="X19" i="3" s="1"/>
  <c r="Z18" i="3"/>
  <c r="U18" i="3"/>
  <c r="Y18" i="3" s="1"/>
  <c r="T18" i="3"/>
  <c r="X18" i="3" s="1"/>
  <c r="Z17" i="3"/>
  <c r="U17" i="3"/>
  <c r="Y17" i="3" s="1"/>
  <c r="T17" i="3"/>
  <c r="X17" i="3" s="1"/>
  <c r="Z16" i="3"/>
  <c r="U16" i="3"/>
  <c r="Y16" i="3" s="1"/>
  <c r="T16" i="3"/>
  <c r="X16" i="3" s="1"/>
  <c r="Z15" i="3"/>
  <c r="U15" i="3"/>
  <c r="Y15" i="3" s="1"/>
  <c r="T15" i="3"/>
  <c r="X15" i="3" s="1"/>
  <c r="Z14" i="3"/>
  <c r="U14" i="3"/>
  <c r="Y14" i="3" s="1"/>
  <c r="T14" i="3"/>
  <c r="X14" i="3" s="1"/>
  <c r="Z13" i="3"/>
  <c r="U13" i="3"/>
  <c r="Y13" i="3" s="1"/>
  <c r="T13" i="3"/>
  <c r="X13" i="3" s="1"/>
  <c r="Z12" i="3"/>
  <c r="U12" i="3"/>
  <c r="Y12" i="3" s="1"/>
  <c r="T12" i="3"/>
  <c r="X12" i="3" s="1"/>
  <c r="Z11" i="3"/>
  <c r="U11" i="3"/>
  <c r="Y11" i="3" s="1"/>
  <c r="T11" i="3"/>
  <c r="X11" i="3" s="1"/>
  <c r="Z10" i="3"/>
  <c r="U10" i="3"/>
  <c r="Y10" i="3" s="1"/>
  <c r="T10" i="3"/>
  <c r="X10" i="3" s="1"/>
  <c r="Y27" i="2"/>
  <c r="T27" i="2"/>
  <c r="X27" i="2" s="1"/>
  <c r="S27" i="2"/>
  <c r="W27" i="2" s="1"/>
  <c r="Z27" i="2" s="1"/>
  <c r="AA27" i="2" s="1"/>
  <c r="U27" i="2" s="1"/>
  <c r="Y26" i="2"/>
  <c r="W26" i="2"/>
  <c r="Z26" i="2" s="1"/>
  <c r="AA26" i="2" s="1"/>
  <c r="T26" i="2"/>
  <c r="X26" i="2" s="1"/>
  <c r="S26" i="2"/>
  <c r="Y25" i="2"/>
  <c r="T25" i="2"/>
  <c r="X25" i="2" s="1"/>
  <c r="S25" i="2"/>
  <c r="W25" i="2" s="1"/>
  <c r="Z25" i="2" s="1"/>
  <c r="AA25" i="2" s="1"/>
  <c r="U25" i="2" s="1"/>
  <c r="Y24" i="2"/>
  <c r="T24" i="2"/>
  <c r="X24" i="2" s="1"/>
  <c r="S24" i="2"/>
  <c r="W24" i="2" s="1"/>
  <c r="Z24" i="2" s="1"/>
  <c r="AA24" i="2" s="1"/>
  <c r="U24" i="2" s="1"/>
  <c r="Y23" i="2"/>
  <c r="T23" i="2"/>
  <c r="X23" i="2" s="1"/>
  <c r="S23" i="2"/>
  <c r="W23" i="2" s="1"/>
  <c r="Z23" i="2" s="1"/>
  <c r="AA23" i="2" s="1"/>
  <c r="U23" i="2" s="1"/>
  <c r="Y22" i="2"/>
  <c r="T22" i="2"/>
  <c r="X22" i="2" s="1"/>
  <c r="S22" i="2"/>
  <c r="W22" i="2" s="1"/>
  <c r="Z22" i="2" s="1"/>
  <c r="AA22" i="2" s="1"/>
  <c r="U22" i="2" s="1"/>
  <c r="Y21" i="2"/>
  <c r="T21" i="2"/>
  <c r="X21" i="2" s="1"/>
  <c r="S21" i="2"/>
  <c r="W21" i="2" s="1"/>
  <c r="Z21" i="2" s="1"/>
  <c r="AA21" i="2" s="1"/>
  <c r="U21" i="2" s="1"/>
  <c r="Y20" i="2"/>
  <c r="T20" i="2"/>
  <c r="X20" i="2" s="1"/>
  <c r="S20" i="2"/>
  <c r="W20" i="2" s="1"/>
  <c r="Y19" i="2"/>
  <c r="T19" i="2"/>
  <c r="X19" i="2" s="1"/>
  <c r="S19" i="2"/>
  <c r="W19" i="2" s="1"/>
  <c r="Y18" i="2"/>
  <c r="T18" i="2"/>
  <c r="X18" i="2" s="1"/>
  <c r="S18" i="2"/>
  <c r="W18" i="2" s="1"/>
  <c r="Y17" i="2"/>
  <c r="T17" i="2"/>
  <c r="X17" i="2" s="1"/>
  <c r="S17" i="2"/>
  <c r="W17" i="2" s="1"/>
  <c r="Y16" i="2"/>
  <c r="T16" i="2"/>
  <c r="X16" i="2" s="1"/>
  <c r="S16" i="2"/>
  <c r="W16" i="2" s="1"/>
  <c r="Y15" i="2"/>
  <c r="T15" i="2"/>
  <c r="X15" i="2" s="1"/>
  <c r="S15" i="2"/>
  <c r="W15" i="2" s="1"/>
  <c r="Y14" i="2"/>
  <c r="T14" i="2"/>
  <c r="X14" i="2" s="1"/>
  <c r="S14" i="2"/>
  <c r="W14" i="2" s="1"/>
  <c r="Y13" i="2"/>
  <c r="T13" i="2"/>
  <c r="X13" i="2" s="1"/>
  <c r="S13" i="2"/>
  <c r="W13" i="2" s="1"/>
  <c r="AA33" i="3" l="1"/>
  <c r="AA17" i="3"/>
  <c r="AA25" i="3"/>
  <c r="AA16" i="3"/>
  <c r="AB16" i="3" s="1"/>
  <c r="V16" i="3" s="1"/>
  <c r="W16" i="3" s="1"/>
  <c r="AA18" i="3"/>
  <c r="AA24" i="3"/>
  <c r="AA32" i="3"/>
  <c r="AA10" i="3"/>
  <c r="AB24" i="3" s="1"/>
  <c r="V24" i="3" s="1"/>
  <c r="W24" i="3" s="1"/>
  <c r="AA14" i="3"/>
  <c r="AA22" i="3"/>
  <c r="AA28" i="3"/>
  <c r="AA30" i="3"/>
  <c r="AA13" i="3"/>
  <c r="AA19" i="3"/>
  <c r="AA21" i="3"/>
  <c r="AA27" i="3"/>
  <c r="AA29" i="3"/>
  <c r="AA35" i="3"/>
  <c r="AA11" i="3"/>
  <c r="Z20" i="2"/>
  <c r="Z17" i="2"/>
  <c r="Z16" i="2"/>
  <c r="AA15" i="3"/>
  <c r="AA23" i="3"/>
  <c r="AA31" i="3"/>
  <c r="AA26" i="3"/>
  <c r="AA34" i="3"/>
  <c r="AA20" i="3"/>
  <c r="AA12" i="3"/>
  <c r="AB19" i="3"/>
  <c r="V19" i="3" s="1"/>
  <c r="W19" i="3" s="1"/>
  <c r="Z15" i="2"/>
  <c r="AA20" i="2" s="1"/>
  <c r="U20" i="2" s="1"/>
  <c r="Z18" i="2"/>
  <c r="AA18" i="2" s="1"/>
  <c r="U18" i="2" s="1"/>
  <c r="Z13" i="2"/>
  <c r="Z19" i="2"/>
  <c r="Z14" i="2"/>
  <c r="AB28" i="3" l="1"/>
  <c r="V28" i="3" s="1"/>
  <c r="W28" i="3" s="1"/>
  <c r="AB35" i="3"/>
  <c r="V35" i="3" s="1"/>
  <c r="W35" i="3" s="1"/>
  <c r="AB33" i="3"/>
  <c r="V33" i="3" s="1"/>
  <c r="W33" i="3" s="1"/>
  <c r="AB11" i="3"/>
  <c r="V11" i="3" s="1"/>
  <c r="W11" i="3" s="1"/>
  <c r="AB20" i="3"/>
  <c r="V20" i="3" s="1"/>
  <c r="W20" i="3" s="1"/>
  <c r="AB27" i="3"/>
  <c r="V27" i="3" s="1"/>
  <c r="W27" i="3" s="1"/>
  <c r="AB36" i="3"/>
  <c r="V36" i="3" s="1"/>
  <c r="W36" i="3" s="1"/>
  <c r="AB18" i="3"/>
  <c r="V18" i="3" s="1"/>
  <c r="W18" i="3" s="1"/>
  <c r="AB25" i="3"/>
  <c r="V25" i="3" s="1"/>
  <c r="W25" i="3" s="1"/>
  <c r="AB30" i="3"/>
  <c r="V30" i="3" s="1"/>
  <c r="W30" i="3" s="1"/>
  <c r="AB14" i="3"/>
  <c r="V14" i="3" s="1"/>
  <c r="W14" i="3" s="1"/>
  <c r="AB31" i="3"/>
  <c r="V31" i="3" s="1"/>
  <c r="W31" i="3" s="1"/>
  <c r="AB22" i="3"/>
  <c r="V22" i="3" s="1"/>
  <c r="W22" i="3" s="1"/>
  <c r="AB23" i="3"/>
  <c r="V23" i="3" s="1"/>
  <c r="W23" i="3" s="1"/>
  <c r="AB29" i="3"/>
  <c r="V29" i="3" s="1"/>
  <c r="W29" i="3" s="1"/>
  <c r="AB12" i="3"/>
  <c r="V12" i="3" s="1"/>
  <c r="W12" i="3" s="1"/>
  <c r="AB32" i="3"/>
  <c r="V32" i="3" s="1"/>
  <c r="W32" i="3" s="1"/>
  <c r="AB15" i="3"/>
  <c r="V15" i="3" s="1"/>
  <c r="W15" i="3" s="1"/>
  <c r="AB34" i="3"/>
  <c r="V34" i="3" s="1"/>
  <c r="W34" i="3" s="1"/>
  <c r="AB21" i="3"/>
  <c r="V21" i="3" s="1"/>
  <c r="W21" i="3" s="1"/>
  <c r="AB13" i="3"/>
  <c r="V13" i="3" s="1"/>
  <c r="W13" i="3" s="1"/>
  <c r="AB10" i="3"/>
  <c r="V10" i="3" s="1"/>
  <c r="W10" i="3" s="1"/>
  <c r="AB26" i="3"/>
  <c r="V26" i="3" s="1"/>
  <c r="W26" i="3" s="1"/>
  <c r="AB17" i="3"/>
  <c r="V17" i="3" s="1"/>
  <c r="W17" i="3" s="1"/>
  <c r="AA15" i="2"/>
  <c r="U15" i="2" s="1"/>
  <c r="AA14" i="2"/>
  <c r="U14" i="2" s="1"/>
  <c r="AA17" i="2"/>
  <c r="U17" i="2" s="1"/>
  <c r="AA19" i="2"/>
  <c r="U19" i="2" s="1"/>
  <c r="AA16" i="2"/>
  <c r="U16" i="2" s="1"/>
  <c r="AA13" i="2"/>
  <c r="U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60B64A15-F1EA-49B1-BC08-05BC852C7E8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BBF8FB9-CB41-46DA-9BF2-B7A68DD09AA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83CB8785-06FC-4CAC-B3BE-1A2E142E2503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<sst xmlns="http://schemas.openxmlformats.org/spreadsheetml/2006/main" count="500" uniqueCount="170">
  <si>
    <t>Savez SRD Međimurske Županije</t>
  </si>
  <si>
    <t>LOV RIBE UDICOM HRANILICOM NA DNU - FEEDER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</si>
  <si>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</si>
  <si>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</si>
  <si>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</si>
  <si>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</si>
  <si>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</si>
  <si>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</si>
  <si>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</si>
  <si>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</si>
  <si>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</si>
  <si>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</si>
  <si>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</si>
  <si>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</si>
  <si>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</si>
  <si>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</si>
  <si>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06.04.2025. 
SRC Palovec</t>
  </si>
  <si>
    <t>25.05.2025. 
SRC Novakovec</t>
  </si>
  <si>
    <t>06.07.2025. 
Kanal Sveta Marija</t>
  </si>
  <si>
    <r>
      <t xml:space="preserve">21.09.2025. 
</t>
    </r>
    <r>
      <rPr>
        <sz val="8"/>
        <rFont val="Arial"/>
        <family val="2"/>
        <charset val="238"/>
      </rPr>
      <t>Šudergraba Kotoriba</t>
    </r>
  </si>
  <si>
    <t>12.10.2025. 
Šuderica Goričan</t>
  </si>
  <si>
    <t>26.10.2025.
Stara Mura Žabnik</t>
  </si>
  <si>
    <t>bod</t>
  </si>
  <si>
    <t>grama</t>
  </si>
  <si>
    <t>težina</t>
  </si>
  <si>
    <t>PLASMAN</t>
  </si>
  <si>
    <t>Čikov Sveti Martin na Muri</t>
  </si>
  <si>
    <t>Som Kotoriba</t>
  </si>
  <si>
    <t>Linjak Palovec</t>
  </si>
  <si>
    <t>Črnec Donji Hraščan</t>
  </si>
  <si>
    <t>TSH Sensas Som.si Čakovec</t>
  </si>
  <si>
    <t>Smuđ Goričan</t>
  </si>
  <si>
    <t>Čakovec Interland Čakovec</t>
  </si>
  <si>
    <t>Klen Sveta Marija</t>
  </si>
  <si>
    <t>Savez SRD Međimurske županije</t>
  </si>
  <si>
    <t>POJEDINAČNI PLASMAN</t>
  </si>
  <si>
    <t>IME I PREZIME</t>
  </si>
  <si>
    <r>
      <t xml:space="preserve">06.07.2025. 
</t>
    </r>
    <r>
      <rPr>
        <sz val="8"/>
        <rFont val="Arial"/>
        <family val="2"/>
        <charset val="238"/>
      </rPr>
      <t>Kanal Sveta Marija</t>
    </r>
  </si>
  <si>
    <t>Fegeš Hrvoje</t>
  </si>
  <si>
    <t>Filipašić Nikola</t>
  </si>
  <si>
    <t>Vidović Dinko</t>
  </si>
  <si>
    <t>Jurčec Ivan</t>
  </si>
  <si>
    <t>Črnec D.Hraščan</t>
  </si>
  <si>
    <t>Jambrošić Petar</t>
  </si>
  <si>
    <t>Koss Marcel</t>
  </si>
  <si>
    <t>Jeđut Goran</t>
  </si>
  <si>
    <t>Žuljić Ljubomir</t>
  </si>
  <si>
    <t>Sović Milan</t>
  </si>
  <si>
    <t>Bergovec Karlo</t>
  </si>
  <si>
    <t>Horvat Igor</t>
  </si>
  <si>
    <t/>
  </si>
  <si>
    <t>Orehov Matija</t>
  </si>
  <si>
    <t xml:space="preserve">Orehov Josip </t>
  </si>
  <si>
    <t>Marđetko Goran</t>
  </si>
  <si>
    <t xml:space="preserve">Baksa Tomica </t>
  </si>
  <si>
    <t>Radiković Mario</t>
  </si>
  <si>
    <t>Halavuk Dejan</t>
  </si>
  <si>
    <t>Seličanec Marko</t>
  </si>
  <si>
    <t>Novak Damin</t>
  </si>
  <si>
    <t>Jakupak Vedran</t>
  </si>
  <si>
    <t>Toplek Stanislav</t>
  </si>
  <si>
    <t>Novak Dino</t>
  </si>
  <si>
    <t>Radiković Mateo</t>
  </si>
  <si>
    <t>Setnik Neven</t>
  </si>
  <si>
    <t>Grgetić Tomislav</t>
  </si>
  <si>
    <t>Mustač Deni</t>
  </si>
  <si>
    <t>Komorski Petar</t>
  </si>
  <si>
    <t>2. ŽUPANIJSKA  LIGA  ISTOK  2025</t>
  </si>
  <si>
    <t>06.04.2025. 
Šoderica Goričan</t>
  </si>
  <si>
    <t>25.05.2025. 
Kanal Orehovica</t>
  </si>
  <si>
    <r>
      <t xml:space="preserve">06.07.2025. 
</t>
    </r>
    <r>
      <rPr>
        <sz val="8"/>
        <rFont val="Arial"/>
        <family val="2"/>
        <charset val="238"/>
      </rPr>
      <t>Kanal Donja Dubrava</t>
    </r>
  </si>
  <si>
    <t>21.09.2025. 
Kanal Sveta Marija</t>
  </si>
  <si>
    <r>
      <t xml:space="preserve">12.10.2025. 
</t>
    </r>
    <r>
      <rPr>
        <sz val="8"/>
        <rFont val="Arial"/>
        <family val="2"/>
        <charset val="238"/>
      </rPr>
      <t>Šodergraba Kotoriba</t>
    </r>
  </si>
  <si>
    <t>26.10.2025.
Šoderica Goričan</t>
  </si>
  <si>
    <t>Žužička Kotoriba</t>
  </si>
  <si>
    <t>Klen 1 Sveta Marija</t>
  </si>
  <si>
    <t>Trnava 1 Hodošan</t>
  </si>
  <si>
    <t>Štuka 1 Donja Dubrava</t>
  </si>
  <si>
    <t>Smuđ 2 Goričan</t>
  </si>
  <si>
    <t>Trnava 2 Hodošan</t>
  </si>
  <si>
    <t>Smuđ 1 Goričan</t>
  </si>
  <si>
    <t>Klen 2 Sveta Marija</t>
  </si>
  <si>
    <t>Štuka 2 Donja Dubrava</t>
  </si>
  <si>
    <t>2. ŽUPANIJSKA  LIGA ISTOK 2025</t>
  </si>
  <si>
    <r>
      <t xml:space="preserve">06.07.2025. 
</t>
    </r>
    <r>
      <rPr>
        <sz val="7"/>
        <rFont val="Arial"/>
        <family val="2"/>
        <charset val="238"/>
      </rPr>
      <t>Kanal Donja Dubrava</t>
    </r>
  </si>
  <si>
    <r>
      <t xml:space="preserve">21.09.2025. 
</t>
    </r>
    <r>
      <rPr>
        <sz val="8"/>
        <rFont val="Arial"/>
        <family val="2"/>
        <charset val="238"/>
      </rPr>
      <t>Kanal Sveta Marija</t>
    </r>
  </si>
  <si>
    <t>Dubravko Horvat</t>
  </si>
  <si>
    <t>Žužićka Kotoriba</t>
  </si>
  <si>
    <t>Ivan Čukić</t>
  </si>
  <si>
    <t>Tihomir Perinić</t>
  </si>
  <si>
    <t>Željko Purgar</t>
  </si>
  <si>
    <t>Sandi Rusak</t>
  </si>
  <si>
    <t>Kristijan Pozderec</t>
  </si>
  <si>
    <t>Simona Vlašić</t>
  </si>
  <si>
    <t>Fabijan Šupljika</t>
  </si>
  <si>
    <t>Matija Duhović</t>
  </si>
  <si>
    <t>Mario Horvat</t>
  </si>
  <si>
    <t>Darko Makaj</t>
  </si>
  <si>
    <t>Nenad Plevnjak</t>
  </si>
  <si>
    <t>Goran Kovač</t>
  </si>
  <si>
    <t>Darko Vlašić</t>
  </si>
  <si>
    <t>Dinko Kuzmić</t>
  </si>
  <si>
    <t>Antun Varga</t>
  </si>
  <si>
    <t>Ivan Bergovec</t>
  </si>
  <si>
    <t>Leonardo Gundlin</t>
  </si>
  <si>
    <t>Lovro Balažinec</t>
  </si>
  <si>
    <t>Dražen Pešec</t>
  </si>
  <si>
    <t>Ivan Horvat</t>
  </si>
  <si>
    <t>Roberto Jančec</t>
  </si>
  <si>
    <t>Andrej Horvat</t>
  </si>
  <si>
    <t>Ivica Šipek</t>
  </si>
  <si>
    <t>Krunoslav Bašnec</t>
  </si>
  <si>
    <t>Marko Vlah</t>
  </si>
  <si>
    <t>Dragutin Peter</t>
  </si>
  <si>
    <t>Josip Varga</t>
  </si>
  <si>
    <t>Dinko Golubić</t>
  </si>
  <si>
    <t>Neven Setnik</t>
  </si>
  <si>
    <t>Mihael Rusak</t>
  </si>
  <si>
    <t>Dejan Klarić</t>
  </si>
  <si>
    <t>Ivica Ferenčak</t>
  </si>
  <si>
    <t>2. ŽUPANIJSKA  LIGA  ZAPAD  2025</t>
  </si>
  <si>
    <t>06.04.2025. 
SRC Novakovec</t>
  </si>
  <si>
    <t>25.05.2025. 
SRC Palovec</t>
  </si>
  <si>
    <t>06.07.2025. 
Kanal Orehovica</t>
  </si>
  <si>
    <t>21.09.2025. 
Stara Mura Žabnik</t>
  </si>
  <si>
    <t>12.10.2025. 
SRC Novakovec</t>
  </si>
  <si>
    <t>26.10.2025.
Retencija Selnica</t>
  </si>
  <si>
    <t>Ostriž 2 Novakovec</t>
  </si>
  <si>
    <t>Ostriž 1 Novakovec</t>
  </si>
  <si>
    <t>Glavatica Futtura Sensas Prelog</t>
  </si>
  <si>
    <t>Amur Nedelišće</t>
  </si>
  <si>
    <t>Šaran Palinovec</t>
  </si>
  <si>
    <t>Šaran Mala Subotica</t>
  </si>
  <si>
    <r>
      <t xml:space="preserve">21.09.2025. 
</t>
    </r>
    <r>
      <rPr>
        <sz val="9"/>
        <rFont val="Arial"/>
        <family val="2"/>
        <charset val="238"/>
      </rPr>
      <t>Stara Mura Žabnik</t>
    </r>
  </si>
  <si>
    <r>
      <t xml:space="preserve">26.10.2025.
</t>
    </r>
    <r>
      <rPr>
        <sz val="9"/>
        <rFont val="Arial"/>
        <family val="2"/>
        <charset val="238"/>
      </rPr>
      <t>Retencija Selnica</t>
    </r>
  </si>
  <si>
    <t>Dejan Škorjanec</t>
  </si>
  <si>
    <t>Matija Šipek</t>
  </si>
  <si>
    <t>Tomislav Horvatić</t>
  </si>
  <si>
    <t>Siniša Kraljić</t>
  </si>
  <si>
    <t>Stjepan Petrović</t>
  </si>
  <si>
    <t>Miroslav Varga</t>
  </si>
  <si>
    <t>Martin Perčić</t>
  </si>
  <si>
    <t>Sven Hajdinjak</t>
  </si>
  <si>
    <t>Amur nedelišće</t>
  </si>
  <si>
    <t>Dario Žnidarić</t>
  </si>
  <si>
    <t>Sergej Baomhak</t>
  </si>
  <si>
    <t>Zvonimir Vrbanec</t>
  </si>
  <si>
    <t>Francek Drvoderić</t>
  </si>
  <si>
    <t>Vladimir Pal</t>
  </si>
  <si>
    <t>Zvonko Pranklin</t>
  </si>
  <si>
    <t>Ivan Rožman</t>
  </si>
  <si>
    <t>Nenad Perčić</t>
  </si>
  <si>
    <t>Stjepan Puklek</t>
  </si>
  <si>
    <t>Nino Vrbanec</t>
  </si>
  <si>
    <t>David Perčić</t>
  </si>
  <si>
    <t>Mihael Felker</t>
  </si>
  <si>
    <t>Amur  Nedelišće</t>
  </si>
  <si>
    <t>Dejan Habuš</t>
  </si>
  <si>
    <t>MatijaTušek</t>
  </si>
  <si>
    <t>Goran Novak</t>
  </si>
  <si>
    <t>Đuro Šafarić</t>
  </si>
  <si>
    <t>Matija Erdelji</t>
  </si>
  <si>
    <t>Željko Bubanić</t>
  </si>
  <si>
    <t>Josip Turk</t>
  </si>
  <si>
    <t>Božidar Strahija</t>
  </si>
  <si>
    <t>Patrik Horvat</t>
  </si>
  <si>
    <t>Tomislav Hozjak</t>
  </si>
  <si>
    <t>Darko Orehovec</t>
  </si>
  <si>
    <t>Matej Perčić</t>
  </si>
  <si>
    <t>Milan Zadravec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</si>
</sst>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81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10" fillId="0" borderId="56" xfId="1" applyFont="1" applyBorder="1" applyAlignment="1" applyProtection="1">
      <alignment horizontal="left" vertical="center" shrinkToFit="1"/>
      <protection hidden="1"/>
    </xf>
    <xf numFmtId="0" fontId="4" fillId="0" borderId="56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4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3" fontId="18" fillId="0" borderId="39" xfId="1" applyNumberFormat="1" applyFont="1" applyBorder="1" applyAlignment="1" applyProtection="1">
      <alignment horizontal="right" vertical="center" shrinkToFit="1"/>
      <protection hidden="1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3" fontId="18" fillId="0" borderId="35" xfId="0" applyNumberFormat="1" applyFont="1" applyBorder="1" applyAlignment="1" applyProtection="1">
      <alignment horizontal="right" vertical="center" shrinkToFit="1"/>
      <protection hidden="1"/>
    </xf>
    <xf numFmtId="3" fontId="18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center" vertical="center"/>
      <protection hidden="1"/>
    </xf>
    <xf numFmtId="3" fontId="10" fillId="0" borderId="5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</cellXfs>
  <cellStyles count="3">
    <cellStyle name="Normalno" xfId="0" builtinId="0"/>
    <cellStyle name="Normalno 2" xfId="1" xr:uid="{E3449813-97F9-45FB-92FC-3CFCCC9894CB}"/>
    <cellStyle name="Normalno 3" xfId="2" xr:uid="{9377287A-430A-4596-AE10-FD73BE070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646CCC2D-D764-4B9C-9EE8-353E65CD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02F95E36-1084-41FA-9823-AAD5A8D4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22918008-BFDD-40DA-88E1-6617746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2A69C4C-40FD-4BC8-94DF-6BD6240E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DCAF3401-8A64-4C1B-9AA8-417BD454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9BF061E2-DD62-4319-849F-CF20B38B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F2AF3FC4-7D6A-4DFE-AB54-3A66F4B5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825A010-4C23-4AB1-9DC1-24C01C13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484FF68A-701C-42ED-AC7D-4EFBFB53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E07A-F4EF-41C9-9292-F18025AC9009}">
  <sheetPr codeName="List1">
    <pageSetUpPr fitToPage="1"/>
  </sheetPr>
  <dimension ref="A2:AA28"/>
  <sheetViews>
    <sheetView showRowColHeaders="0" tabSelected="1" zoomScale="80" zoomScaleNormal="80" workbookViewId="0">
      <selection activeCell="N21" sqref="N21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4" t="s">
        <v>0</v>
      </c>
      <c r="C4" s="114"/>
      <c r="D4" s="114"/>
      <c r="F4" s="115" t="s">
        <v>1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27" ht="23.25" x14ac:dyDescent="0.35">
      <c r="C5" s="3"/>
      <c r="E5" s="4" t="s">
        <v>2</v>
      </c>
      <c r="F5" s="115" t="s">
        <v>3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27" ht="23.25" x14ac:dyDescent="0.2">
      <c r="F6" s="116" t="s">
        <v>4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7" ht="13.5" thickBot="1" x14ac:dyDescent="0.25"/>
    <row r="8" spans="1:27" ht="20.25" customHeight="1" thickTop="1" x14ac:dyDescent="0.2">
      <c r="A8" s="117" t="s">
        <v>5</v>
      </c>
      <c r="B8" s="120" t="s">
        <v>6</v>
      </c>
      <c r="C8" s="104" t="s">
        <v>7</v>
      </c>
      <c r="D8" s="105"/>
      <c r="E8" s="106" t="s">
        <v>8</v>
      </c>
      <c r="F8" s="107"/>
      <c r="G8" s="104" t="s">
        <v>9</v>
      </c>
      <c r="H8" s="105"/>
      <c r="I8" s="106" t="s">
        <v>10</v>
      </c>
      <c r="J8" s="107"/>
      <c r="K8" s="104" t="s">
        <v>11</v>
      </c>
      <c r="L8" s="105"/>
      <c r="M8" s="106" t="s">
        <v>12</v>
      </c>
      <c r="N8" s="107"/>
      <c r="O8" s="104" t="s">
        <v>13</v>
      </c>
      <c r="P8" s="105"/>
      <c r="Q8" s="106" t="s">
        <v>14</v>
      </c>
      <c r="R8" s="105"/>
      <c r="S8" s="108" t="s">
        <v>15</v>
      </c>
      <c r="T8" s="109"/>
      <c r="U8" s="110"/>
    </row>
    <row r="9" spans="1:27" ht="39.950000000000003" customHeight="1" x14ac:dyDescent="0.2">
      <c r="A9" s="118"/>
      <c r="B9" s="121"/>
      <c r="C9" s="99" t="s">
        <v>16</v>
      </c>
      <c r="D9" s="100"/>
      <c r="E9" s="99" t="s">
        <v>17</v>
      </c>
      <c r="F9" s="100"/>
      <c r="G9" s="99" t="s">
        <v>18</v>
      </c>
      <c r="H9" s="100"/>
      <c r="I9" s="99" t="s">
        <v>19</v>
      </c>
      <c r="J9" s="100"/>
      <c r="K9" s="99" t="s">
        <v>20</v>
      </c>
      <c r="L9" s="100"/>
      <c r="M9" s="99" t="s">
        <v>21</v>
      </c>
      <c r="N9" s="100"/>
      <c r="O9" s="101"/>
      <c r="P9" s="102"/>
      <c r="Q9" s="103"/>
      <c r="R9" s="102"/>
      <c r="S9" s="111"/>
      <c r="T9" s="112"/>
      <c r="U9" s="113"/>
    </row>
    <row r="10" spans="1:27" ht="12.75" customHeight="1" x14ac:dyDescent="0.2">
      <c r="A10" s="119"/>
      <c r="B10" s="12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1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139">
        <v>1</v>
      </c>
      <c r="B13" s="140" t="s">
        <v>28</v>
      </c>
      <c r="C13" s="141">
        <v>2</v>
      </c>
      <c r="D13" s="142">
        <v>34789</v>
      </c>
      <c r="E13" s="143">
        <v>4</v>
      </c>
      <c r="F13" s="144">
        <v>42640</v>
      </c>
      <c r="G13" s="141">
        <v>1</v>
      </c>
      <c r="H13" s="142">
        <v>39034</v>
      </c>
      <c r="I13" s="136"/>
      <c r="J13" s="30"/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7</v>
      </c>
      <c r="T13" s="32">
        <f t="shared" si="0"/>
        <v>116463</v>
      </c>
      <c r="U13" s="33">
        <f t="shared" ref="U13:U25" si="1">IF(ISNUMBER(AA13)= TRUE,AA13,"")</f>
        <v>1</v>
      </c>
      <c r="W13" s="34">
        <f>IF(ISNUMBER(S13)=TRUE,S13,"")</f>
        <v>7</v>
      </c>
      <c r="X13" s="34">
        <f>IF(ISNUMBER(T13)=TRUE,T13,"")</f>
        <v>116463</v>
      </c>
      <c r="Y13" s="35">
        <f>MAX(D13,F13,H13,J13,L13,N13,P13,R13)</f>
        <v>42640</v>
      </c>
      <c r="Z13" s="34">
        <f>IF(ISNUMBER(W13)=TRUE,W13-X13/100000-Y13/1000000000,"")</f>
        <v>5.83532736</v>
      </c>
      <c r="AA13" s="34">
        <f>IF(ISNUMBER(Z13)=TRUE,RANK(Z13,$Z$13:$Z$27,1),"")</f>
        <v>1</v>
      </c>
    </row>
    <row r="14" spans="1:27" s="34" customFormat="1" ht="42.75" customHeight="1" x14ac:dyDescent="0.25">
      <c r="A14" s="145">
        <v>2</v>
      </c>
      <c r="B14" s="140" t="s">
        <v>27</v>
      </c>
      <c r="C14" s="146">
        <v>5</v>
      </c>
      <c r="D14" s="147">
        <v>27025</v>
      </c>
      <c r="E14" s="148">
        <v>1</v>
      </c>
      <c r="F14" s="149">
        <v>54490</v>
      </c>
      <c r="G14" s="146">
        <v>3</v>
      </c>
      <c r="H14" s="147">
        <v>25441</v>
      </c>
      <c r="I14" s="137"/>
      <c r="J14" s="40"/>
      <c r="K14" s="37"/>
      <c r="L14" s="38"/>
      <c r="M14" s="39"/>
      <c r="N14" s="40"/>
      <c r="O14" s="37"/>
      <c r="P14" s="38"/>
      <c r="Q14" s="39"/>
      <c r="R14" s="40"/>
      <c r="S14" s="41">
        <f t="shared" si="0"/>
        <v>9</v>
      </c>
      <c r="T14" s="42">
        <f t="shared" si="0"/>
        <v>106956</v>
      </c>
      <c r="U14" s="33">
        <f t="shared" si="1"/>
        <v>2</v>
      </c>
      <c r="W14" s="34">
        <f t="shared" ref="W14:X27" si="2">IF(ISNUMBER(S14)=TRUE,S14,"")</f>
        <v>9</v>
      </c>
      <c r="X14" s="34">
        <f t="shared" si="2"/>
        <v>106956</v>
      </c>
      <c r="Y14" s="35">
        <f t="shared" ref="Y14:Y27" si="3">MAX(D14,F14,H14,J14,L14,N14,P14,R14)</f>
        <v>54490</v>
      </c>
      <c r="Z14" s="34">
        <f t="shared" ref="Z14:Z27" si="4">IF(ISNUMBER(W14)=TRUE,W14-X14/100000-Y14/1000000000,"")</f>
        <v>7.9303855099999998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45">
        <v>3</v>
      </c>
      <c r="B15" s="140" t="s">
        <v>26</v>
      </c>
      <c r="C15" s="146">
        <v>1</v>
      </c>
      <c r="D15" s="147">
        <v>51527</v>
      </c>
      <c r="E15" s="148">
        <v>5</v>
      </c>
      <c r="F15" s="149">
        <v>40090</v>
      </c>
      <c r="G15" s="146">
        <v>6</v>
      </c>
      <c r="H15" s="147">
        <v>20355</v>
      </c>
      <c r="I15" s="137"/>
      <c r="J15" s="40"/>
      <c r="K15" s="37"/>
      <c r="L15" s="38"/>
      <c r="M15" s="39"/>
      <c r="N15" s="40"/>
      <c r="O15" s="37"/>
      <c r="P15" s="38"/>
      <c r="Q15" s="39"/>
      <c r="R15" s="40"/>
      <c r="S15" s="41">
        <f t="shared" si="0"/>
        <v>12</v>
      </c>
      <c r="T15" s="42">
        <f t="shared" si="0"/>
        <v>111972</v>
      </c>
      <c r="U15" s="33">
        <f t="shared" si="1"/>
        <v>3</v>
      </c>
      <c r="W15" s="34">
        <f t="shared" si="2"/>
        <v>12</v>
      </c>
      <c r="X15" s="34">
        <f t="shared" si="2"/>
        <v>111972</v>
      </c>
      <c r="Y15" s="35">
        <f t="shared" si="3"/>
        <v>51527</v>
      </c>
      <c r="Z15" s="34">
        <f t="shared" si="4"/>
        <v>10.880228472999999</v>
      </c>
      <c r="AA15" s="34">
        <f t="shared" si="5"/>
        <v>3</v>
      </c>
    </row>
    <row r="16" spans="1:27" s="34" customFormat="1" ht="42.75" customHeight="1" x14ac:dyDescent="0.25">
      <c r="A16" s="145">
        <v>4</v>
      </c>
      <c r="B16" s="140" t="s">
        <v>30</v>
      </c>
      <c r="C16" s="146">
        <v>6</v>
      </c>
      <c r="D16" s="147">
        <v>24373.7</v>
      </c>
      <c r="E16" s="148">
        <v>2</v>
      </c>
      <c r="F16" s="149">
        <v>44500</v>
      </c>
      <c r="G16" s="146">
        <v>4</v>
      </c>
      <c r="H16" s="147">
        <v>24682</v>
      </c>
      <c r="I16" s="137"/>
      <c r="J16" s="40"/>
      <c r="K16" s="37"/>
      <c r="L16" s="38"/>
      <c r="M16" s="39"/>
      <c r="N16" s="40"/>
      <c r="O16" s="37"/>
      <c r="P16" s="38"/>
      <c r="Q16" s="39"/>
      <c r="R16" s="40"/>
      <c r="S16" s="41">
        <f t="shared" si="0"/>
        <v>12</v>
      </c>
      <c r="T16" s="42">
        <f t="shared" si="0"/>
        <v>93555.7</v>
      </c>
      <c r="U16" s="33">
        <f t="shared" si="1"/>
        <v>4</v>
      </c>
      <c r="W16" s="34">
        <f t="shared" si="2"/>
        <v>12</v>
      </c>
      <c r="X16" s="34">
        <f t="shared" si="2"/>
        <v>93555.7</v>
      </c>
      <c r="Y16" s="35">
        <f t="shared" si="3"/>
        <v>44500</v>
      </c>
      <c r="Z16" s="34">
        <f t="shared" si="4"/>
        <v>11.064398500000001</v>
      </c>
      <c r="AA16" s="34">
        <f t="shared" si="5"/>
        <v>4</v>
      </c>
    </row>
    <row r="17" spans="1:27" s="34" customFormat="1" ht="42.75" customHeight="1" x14ac:dyDescent="0.25">
      <c r="A17" s="145">
        <v>5</v>
      </c>
      <c r="B17" s="140" t="s">
        <v>31</v>
      </c>
      <c r="C17" s="146">
        <v>4</v>
      </c>
      <c r="D17" s="147">
        <v>31334.3</v>
      </c>
      <c r="E17" s="148">
        <v>6</v>
      </c>
      <c r="F17" s="149">
        <v>30685</v>
      </c>
      <c r="G17" s="146">
        <v>2</v>
      </c>
      <c r="H17" s="147">
        <v>24481</v>
      </c>
      <c r="I17" s="137"/>
      <c r="J17" s="40"/>
      <c r="K17" s="37"/>
      <c r="L17" s="38"/>
      <c r="M17" s="39"/>
      <c r="N17" s="40"/>
      <c r="O17" s="37"/>
      <c r="P17" s="38"/>
      <c r="Q17" s="39"/>
      <c r="R17" s="40"/>
      <c r="S17" s="41">
        <f t="shared" si="0"/>
        <v>12</v>
      </c>
      <c r="T17" s="42">
        <f t="shared" si="0"/>
        <v>86500.3</v>
      </c>
      <c r="U17" s="33">
        <f t="shared" si="1"/>
        <v>5</v>
      </c>
      <c r="W17" s="34">
        <f t="shared" si="2"/>
        <v>12</v>
      </c>
      <c r="X17" s="34">
        <f t="shared" si="2"/>
        <v>86500.3</v>
      </c>
      <c r="Y17" s="35">
        <f t="shared" si="3"/>
        <v>31334.3</v>
      </c>
      <c r="Z17" s="34">
        <f t="shared" si="4"/>
        <v>11.134965665700001</v>
      </c>
      <c r="AA17" s="34">
        <f t="shared" si="5"/>
        <v>5</v>
      </c>
    </row>
    <row r="18" spans="1:27" s="34" customFormat="1" ht="42.75" customHeight="1" x14ac:dyDescent="0.25">
      <c r="A18" s="145">
        <v>6</v>
      </c>
      <c r="B18" s="140" t="s">
        <v>29</v>
      </c>
      <c r="C18" s="146">
        <v>3</v>
      </c>
      <c r="D18" s="147">
        <v>31590</v>
      </c>
      <c r="E18" s="148">
        <v>3</v>
      </c>
      <c r="F18" s="149">
        <v>44050</v>
      </c>
      <c r="G18" s="146">
        <v>8</v>
      </c>
      <c r="H18" s="147">
        <v>10437</v>
      </c>
      <c r="I18" s="137"/>
      <c r="J18" s="40"/>
      <c r="K18" s="37"/>
      <c r="L18" s="38"/>
      <c r="M18" s="39"/>
      <c r="N18" s="40"/>
      <c r="O18" s="37"/>
      <c r="P18" s="38"/>
      <c r="Q18" s="39"/>
      <c r="R18" s="40"/>
      <c r="S18" s="41">
        <f t="shared" si="0"/>
        <v>14</v>
      </c>
      <c r="T18" s="42">
        <f t="shared" si="0"/>
        <v>86077</v>
      </c>
      <c r="U18" s="33">
        <f t="shared" si="1"/>
        <v>6</v>
      </c>
      <c r="W18" s="34">
        <f t="shared" si="2"/>
        <v>14</v>
      </c>
      <c r="X18" s="34">
        <f t="shared" si="2"/>
        <v>86077</v>
      </c>
      <c r="Y18" s="35">
        <f t="shared" si="3"/>
        <v>44050</v>
      </c>
      <c r="Z18" s="34">
        <f t="shared" si="4"/>
        <v>13.13918595</v>
      </c>
      <c r="AA18" s="34">
        <f t="shared" si="5"/>
        <v>6</v>
      </c>
    </row>
    <row r="19" spans="1:27" s="34" customFormat="1" ht="42.75" customHeight="1" x14ac:dyDescent="0.25">
      <c r="A19" s="145">
        <v>7</v>
      </c>
      <c r="B19" s="140" t="s">
        <v>32</v>
      </c>
      <c r="C19" s="146">
        <v>8</v>
      </c>
      <c r="D19" s="147">
        <v>15790</v>
      </c>
      <c r="E19" s="148">
        <v>7</v>
      </c>
      <c r="F19" s="149">
        <v>35105</v>
      </c>
      <c r="G19" s="146">
        <v>5</v>
      </c>
      <c r="H19" s="147">
        <v>19655</v>
      </c>
      <c r="I19" s="137"/>
      <c r="J19" s="40"/>
      <c r="K19" s="37"/>
      <c r="L19" s="38"/>
      <c r="M19" s="39"/>
      <c r="N19" s="40"/>
      <c r="O19" s="37"/>
      <c r="P19" s="38"/>
      <c r="Q19" s="39"/>
      <c r="R19" s="40"/>
      <c r="S19" s="41">
        <f t="shared" si="0"/>
        <v>20</v>
      </c>
      <c r="T19" s="42">
        <f t="shared" si="0"/>
        <v>70550</v>
      </c>
      <c r="U19" s="33">
        <f t="shared" si="1"/>
        <v>7</v>
      </c>
      <c r="W19" s="34">
        <f t="shared" si="2"/>
        <v>20</v>
      </c>
      <c r="X19" s="34">
        <f t="shared" si="2"/>
        <v>70550</v>
      </c>
      <c r="Y19" s="35">
        <f t="shared" si="3"/>
        <v>35105</v>
      </c>
      <c r="Z19" s="34">
        <f t="shared" si="4"/>
        <v>19.294464895000001</v>
      </c>
      <c r="AA19" s="34">
        <f t="shared" si="5"/>
        <v>7</v>
      </c>
    </row>
    <row r="20" spans="1:27" s="34" customFormat="1" ht="42.75" customHeight="1" x14ac:dyDescent="0.25">
      <c r="A20" s="145">
        <v>8</v>
      </c>
      <c r="B20" s="140" t="s">
        <v>33</v>
      </c>
      <c r="C20" s="146">
        <v>7</v>
      </c>
      <c r="D20" s="147">
        <v>16966</v>
      </c>
      <c r="E20" s="148">
        <v>8</v>
      </c>
      <c r="F20" s="149">
        <v>28725</v>
      </c>
      <c r="G20" s="146">
        <v>7</v>
      </c>
      <c r="H20" s="147">
        <v>15989</v>
      </c>
      <c r="I20" s="137"/>
      <c r="J20" s="40"/>
      <c r="K20" s="37"/>
      <c r="L20" s="38"/>
      <c r="M20" s="39"/>
      <c r="N20" s="40"/>
      <c r="O20" s="37"/>
      <c r="P20" s="38"/>
      <c r="Q20" s="39"/>
      <c r="R20" s="40"/>
      <c r="S20" s="41">
        <f t="shared" si="0"/>
        <v>22</v>
      </c>
      <c r="T20" s="42">
        <f t="shared" si="0"/>
        <v>61680</v>
      </c>
      <c r="U20" s="33">
        <f t="shared" si="1"/>
        <v>8</v>
      </c>
      <c r="W20" s="34">
        <f t="shared" si="2"/>
        <v>22</v>
      </c>
      <c r="X20" s="34">
        <f t="shared" si="2"/>
        <v>61680</v>
      </c>
      <c r="Y20" s="35">
        <f t="shared" si="3"/>
        <v>28725</v>
      </c>
      <c r="Z20" s="34">
        <f t="shared" si="4"/>
        <v>21.383171274999999</v>
      </c>
      <c r="AA20" s="34">
        <f t="shared" si="5"/>
        <v>8</v>
      </c>
    </row>
    <row r="21" spans="1:27" s="34" customFormat="1" ht="42.75" customHeight="1" x14ac:dyDescent="0.25">
      <c r="A21" s="36">
        <v>9</v>
      </c>
      <c r="B21" s="43"/>
      <c r="C21" s="37"/>
      <c r="D21" s="38"/>
      <c r="E21" s="39"/>
      <c r="F21" s="40"/>
      <c r="G21" s="37"/>
      <c r="H21" s="38"/>
      <c r="I21" s="39"/>
      <c r="J21" s="40"/>
      <c r="K21" s="37"/>
      <c r="L21" s="38"/>
      <c r="M21" s="39"/>
      <c r="N21" s="40"/>
      <c r="O21" s="37"/>
      <c r="P21" s="38"/>
      <c r="Q21" s="39"/>
      <c r="R21" s="40"/>
      <c r="S21" s="41" t="str">
        <f t="shared" si="0"/>
        <v/>
      </c>
      <c r="T21" s="42" t="str">
        <f t="shared" si="0"/>
        <v/>
      </c>
      <c r="U21" s="33" t="str">
        <f t="shared" si="1"/>
        <v/>
      </c>
      <c r="W21" s="34" t="str">
        <f t="shared" si="2"/>
        <v/>
      </c>
      <c r="X21" s="34" t="str">
        <f t="shared" si="2"/>
        <v/>
      </c>
      <c r="Y21" s="35">
        <f t="shared" si="3"/>
        <v>0</v>
      </c>
      <c r="Z21" s="34" t="str">
        <f t="shared" si="4"/>
        <v/>
      </c>
      <c r="AA21" s="34" t="str">
        <f t="shared" si="5"/>
        <v/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D4ED-A854-4C61-801B-DC753A662592}">
  <sheetPr codeName="List2">
    <pageSetUpPr fitToPage="1"/>
  </sheetPr>
  <dimension ref="A1:AB100"/>
  <sheetViews>
    <sheetView showRowColHeaders="0" zoomScaleNormal="100" workbookViewId="0">
      <selection activeCell="A25" sqref="A25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27"/>
      <c r="C1" s="127"/>
      <c r="E1" s="115" t="s">
        <v>1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8" ht="23.25" x14ac:dyDescent="0.35">
      <c r="B2" s="128" t="s">
        <v>34</v>
      </c>
      <c r="C2" s="128"/>
      <c r="D2" s="128"/>
      <c r="E2" s="115" t="s">
        <v>3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8" ht="23.25" x14ac:dyDescent="0.35">
      <c r="E3" s="129" t="s">
        <v>35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30" t="s">
        <v>5</v>
      </c>
      <c r="B5" s="132" t="s">
        <v>36</v>
      </c>
      <c r="C5" s="134" t="s">
        <v>6</v>
      </c>
      <c r="D5" s="106" t="s">
        <v>7</v>
      </c>
      <c r="E5" s="107"/>
      <c r="F5" s="104" t="s">
        <v>8</v>
      </c>
      <c r="G5" s="105"/>
      <c r="H5" s="106" t="s">
        <v>9</v>
      </c>
      <c r="I5" s="107"/>
      <c r="J5" s="104" t="s">
        <v>10</v>
      </c>
      <c r="K5" s="105"/>
      <c r="L5" s="106" t="s">
        <v>11</v>
      </c>
      <c r="M5" s="107"/>
      <c r="N5" s="104" t="s">
        <v>12</v>
      </c>
      <c r="O5" s="105"/>
      <c r="P5" s="106" t="s">
        <v>13</v>
      </c>
      <c r="Q5" s="107"/>
      <c r="R5" s="104" t="s">
        <v>14</v>
      </c>
      <c r="S5" s="105"/>
      <c r="T5" s="108" t="s">
        <v>15</v>
      </c>
      <c r="U5" s="109"/>
      <c r="V5" s="110"/>
    </row>
    <row r="6" spans="1:28" ht="39.950000000000003" customHeight="1" x14ac:dyDescent="0.2">
      <c r="A6" s="131"/>
      <c r="B6" s="133"/>
      <c r="C6" s="135"/>
      <c r="D6" s="123" t="s">
        <v>16</v>
      </c>
      <c r="E6" s="124"/>
      <c r="F6" s="125" t="s">
        <v>17</v>
      </c>
      <c r="G6" s="126"/>
      <c r="H6" s="125" t="s">
        <v>37</v>
      </c>
      <c r="I6" s="126"/>
      <c r="J6" s="125" t="s">
        <v>19</v>
      </c>
      <c r="K6" s="126"/>
      <c r="L6" s="125" t="s">
        <v>20</v>
      </c>
      <c r="M6" s="126"/>
      <c r="N6" s="125" t="s">
        <v>21</v>
      </c>
      <c r="O6" s="126"/>
      <c r="P6" s="101"/>
      <c r="Q6" s="102"/>
      <c r="R6" s="101"/>
      <c r="S6" s="102"/>
      <c r="T6" s="111"/>
      <c r="U6" s="112"/>
      <c r="V6" s="113"/>
    </row>
    <row r="7" spans="1:28" ht="12.75" customHeight="1" x14ac:dyDescent="0.2">
      <c r="A7" s="131"/>
      <c r="B7" s="133"/>
      <c r="C7" s="135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139">
        <v>1</v>
      </c>
      <c r="B10" s="150" t="s">
        <v>38</v>
      </c>
      <c r="C10" s="138" t="s">
        <v>31</v>
      </c>
      <c r="D10" s="148">
        <v>2</v>
      </c>
      <c r="E10" s="149">
        <v>17213</v>
      </c>
      <c r="F10" s="146">
        <v>1</v>
      </c>
      <c r="G10" s="147">
        <v>14140</v>
      </c>
      <c r="H10" s="148">
        <v>1</v>
      </c>
      <c r="I10" s="149">
        <v>11493</v>
      </c>
      <c r="J10" s="37"/>
      <c r="K10" s="38"/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4</v>
      </c>
      <c r="U10" s="32">
        <f t="shared" si="0"/>
        <v>42846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4</v>
      </c>
      <c r="Y10" s="34">
        <f t="shared" si="3"/>
        <v>42846</v>
      </c>
      <c r="Z10" s="35">
        <f t="shared" ref="Z10:Z73" si="4">MAX(E10,G10,I10,K10,M10,O10,Q10,S10)</f>
        <v>17213</v>
      </c>
      <c r="AA10" s="34">
        <f t="shared" ref="AA10:AA73" si="5">IF(ISNUMBER(X10)=TRUE,X10-Y10/100000-Z10/1000000000,"")</f>
        <v>3.5715227870000001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45">
        <v>2</v>
      </c>
      <c r="B11" s="150" t="s">
        <v>40</v>
      </c>
      <c r="C11" s="138" t="s">
        <v>28</v>
      </c>
      <c r="D11" s="148">
        <v>3</v>
      </c>
      <c r="E11" s="149">
        <v>14520</v>
      </c>
      <c r="F11" s="146">
        <v>2</v>
      </c>
      <c r="G11" s="147">
        <v>19790</v>
      </c>
      <c r="H11" s="148">
        <v>1</v>
      </c>
      <c r="I11" s="149">
        <v>20403</v>
      </c>
      <c r="J11" s="37"/>
      <c r="K11" s="38"/>
      <c r="L11" s="39"/>
      <c r="M11" s="40"/>
      <c r="N11" s="37"/>
      <c r="O11" s="38"/>
      <c r="P11" s="39"/>
      <c r="Q11" s="40"/>
      <c r="R11" s="37"/>
      <c r="S11" s="38"/>
      <c r="T11" s="81">
        <f t="shared" si="0"/>
        <v>6</v>
      </c>
      <c r="U11" s="32">
        <f t="shared" si="0"/>
        <v>54713</v>
      </c>
      <c r="V11" s="33">
        <f t="shared" si="1"/>
        <v>2</v>
      </c>
      <c r="W11" s="34">
        <f t="shared" si="2"/>
        <v>1</v>
      </c>
      <c r="X11" s="34">
        <f t="shared" si="3"/>
        <v>6</v>
      </c>
      <c r="Y11" s="34">
        <f t="shared" si="3"/>
        <v>54713</v>
      </c>
      <c r="Z11" s="35">
        <f t="shared" si="4"/>
        <v>20403</v>
      </c>
      <c r="AA11" s="34">
        <f t="shared" si="5"/>
        <v>5.4528495970000002</v>
      </c>
      <c r="AB11" s="34">
        <f t="shared" si="6"/>
        <v>2</v>
      </c>
    </row>
    <row r="12" spans="1:28" s="34" customFormat="1" ht="15" customHeight="1" x14ac:dyDescent="0.25">
      <c r="A12" s="145">
        <v>3</v>
      </c>
      <c r="B12" s="150" t="s">
        <v>45</v>
      </c>
      <c r="C12" s="138" t="s">
        <v>27</v>
      </c>
      <c r="D12" s="148">
        <v>5</v>
      </c>
      <c r="E12" s="149">
        <v>11361</v>
      </c>
      <c r="F12" s="146">
        <v>1</v>
      </c>
      <c r="G12" s="147">
        <v>18240</v>
      </c>
      <c r="H12" s="148">
        <v>1</v>
      </c>
      <c r="I12" s="149">
        <v>15734</v>
      </c>
      <c r="J12" s="37"/>
      <c r="K12" s="38"/>
      <c r="L12" s="39"/>
      <c r="M12" s="40"/>
      <c r="N12" s="37"/>
      <c r="O12" s="38"/>
      <c r="P12" s="39"/>
      <c r="Q12" s="40"/>
      <c r="R12" s="37"/>
      <c r="S12" s="38"/>
      <c r="T12" s="81">
        <f t="shared" si="0"/>
        <v>7</v>
      </c>
      <c r="U12" s="32">
        <f t="shared" si="0"/>
        <v>45335</v>
      </c>
      <c r="V12" s="33">
        <f t="shared" si="1"/>
        <v>3</v>
      </c>
      <c r="W12" s="34">
        <f t="shared" si="2"/>
        <v>1</v>
      </c>
      <c r="X12" s="34">
        <f t="shared" si="3"/>
        <v>7</v>
      </c>
      <c r="Y12" s="34">
        <f t="shared" si="3"/>
        <v>45335</v>
      </c>
      <c r="Z12" s="35">
        <f t="shared" si="4"/>
        <v>18240</v>
      </c>
      <c r="AA12" s="34">
        <f t="shared" si="5"/>
        <v>6.5466317599999995</v>
      </c>
      <c r="AB12" s="34">
        <f t="shared" si="6"/>
        <v>3</v>
      </c>
    </row>
    <row r="13" spans="1:28" s="34" customFormat="1" ht="15" customHeight="1" x14ac:dyDescent="0.25">
      <c r="A13" s="139">
        <v>4</v>
      </c>
      <c r="B13" s="150" t="s">
        <v>39</v>
      </c>
      <c r="C13" s="138" t="s">
        <v>27</v>
      </c>
      <c r="D13" s="148">
        <v>3</v>
      </c>
      <c r="E13" s="149">
        <v>12307</v>
      </c>
      <c r="F13" s="146">
        <v>1</v>
      </c>
      <c r="G13" s="147">
        <v>22360</v>
      </c>
      <c r="H13" s="148">
        <v>3</v>
      </c>
      <c r="I13" s="149">
        <v>7339</v>
      </c>
      <c r="J13" s="37"/>
      <c r="K13" s="38"/>
      <c r="L13" s="39"/>
      <c r="M13" s="40"/>
      <c r="N13" s="37"/>
      <c r="O13" s="38"/>
      <c r="P13" s="39"/>
      <c r="Q13" s="40"/>
      <c r="R13" s="37"/>
      <c r="S13" s="38"/>
      <c r="T13" s="81">
        <f t="shared" si="0"/>
        <v>7</v>
      </c>
      <c r="U13" s="32">
        <f t="shared" si="0"/>
        <v>42006</v>
      </c>
      <c r="V13" s="33">
        <f t="shared" si="1"/>
        <v>4</v>
      </c>
      <c r="W13" s="34">
        <f t="shared" si="2"/>
        <v>1</v>
      </c>
      <c r="X13" s="34">
        <f t="shared" si="3"/>
        <v>7</v>
      </c>
      <c r="Y13" s="34">
        <f t="shared" si="3"/>
        <v>42006</v>
      </c>
      <c r="Z13" s="35">
        <f t="shared" si="4"/>
        <v>22360</v>
      </c>
      <c r="AA13" s="34">
        <f t="shared" si="5"/>
        <v>6.5799176399999997</v>
      </c>
      <c r="AB13" s="34">
        <f t="shared" si="6"/>
        <v>4</v>
      </c>
    </row>
    <row r="14" spans="1:28" s="34" customFormat="1" ht="15" customHeight="1" x14ac:dyDescent="0.25">
      <c r="A14" s="145">
        <v>5</v>
      </c>
      <c r="B14" s="151" t="s">
        <v>46</v>
      </c>
      <c r="C14" s="138" t="s">
        <v>28</v>
      </c>
      <c r="D14" s="146">
        <v>2</v>
      </c>
      <c r="E14" s="144">
        <v>13034</v>
      </c>
      <c r="F14" s="141">
        <v>4</v>
      </c>
      <c r="G14" s="152">
        <v>13480</v>
      </c>
      <c r="H14" s="143">
        <v>3</v>
      </c>
      <c r="I14" s="144">
        <v>7695</v>
      </c>
      <c r="J14" s="27"/>
      <c r="K14" s="28"/>
      <c r="L14" s="29"/>
      <c r="M14" s="30"/>
      <c r="N14" s="27"/>
      <c r="O14" s="28"/>
      <c r="P14" s="29"/>
      <c r="Q14" s="30"/>
      <c r="R14" s="27"/>
      <c r="S14" s="28"/>
      <c r="T14" s="81">
        <f t="shared" si="0"/>
        <v>9</v>
      </c>
      <c r="U14" s="32">
        <f t="shared" si="0"/>
        <v>34209</v>
      </c>
      <c r="V14" s="33">
        <f t="shared" si="1"/>
        <v>5</v>
      </c>
      <c r="W14" s="34">
        <f t="shared" si="2"/>
        <v>1</v>
      </c>
      <c r="X14" s="34">
        <f t="shared" si="3"/>
        <v>9</v>
      </c>
      <c r="Y14" s="34">
        <f t="shared" si="3"/>
        <v>34209</v>
      </c>
      <c r="Z14" s="35">
        <f t="shared" si="4"/>
        <v>13480</v>
      </c>
      <c r="AA14" s="34">
        <f t="shared" si="5"/>
        <v>8.6578965199999995</v>
      </c>
      <c r="AB14" s="34">
        <f t="shared" si="6"/>
        <v>5</v>
      </c>
    </row>
    <row r="15" spans="1:28" s="34" customFormat="1" ht="15" customHeight="1" x14ac:dyDescent="0.25">
      <c r="A15" s="145">
        <v>6</v>
      </c>
      <c r="B15" s="150" t="s">
        <v>43</v>
      </c>
      <c r="C15" s="138" t="s">
        <v>26</v>
      </c>
      <c r="D15" s="148">
        <v>1</v>
      </c>
      <c r="E15" s="149">
        <v>22137</v>
      </c>
      <c r="F15" s="146">
        <v>5</v>
      </c>
      <c r="G15" s="147">
        <v>13110</v>
      </c>
      <c r="H15" s="148">
        <v>4</v>
      </c>
      <c r="I15" s="149">
        <v>10082</v>
      </c>
      <c r="J15" s="37"/>
      <c r="K15" s="38"/>
      <c r="L15" s="39"/>
      <c r="M15" s="40"/>
      <c r="N15" s="37"/>
      <c r="O15" s="38"/>
      <c r="P15" s="39"/>
      <c r="Q15" s="40"/>
      <c r="R15" s="37"/>
      <c r="S15" s="38"/>
      <c r="T15" s="81">
        <f t="shared" si="0"/>
        <v>10</v>
      </c>
      <c r="U15" s="32">
        <f t="shared" si="0"/>
        <v>45329</v>
      </c>
      <c r="V15" s="33">
        <f t="shared" si="1"/>
        <v>6</v>
      </c>
      <c r="W15" s="34">
        <f t="shared" si="2"/>
        <v>1</v>
      </c>
      <c r="X15" s="34">
        <f t="shared" si="3"/>
        <v>10</v>
      </c>
      <c r="Y15" s="34">
        <f t="shared" si="3"/>
        <v>45329</v>
      </c>
      <c r="Z15" s="35">
        <f t="shared" si="4"/>
        <v>22137</v>
      </c>
      <c r="AA15" s="34">
        <f t="shared" si="5"/>
        <v>9.5466878629999989</v>
      </c>
      <c r="AB15" s="34">
        <f t="shared" si="6"/>
        <v>6</v>
      </c>
    </row>
    <row r="16" spans="1:28" s="34" customFormat="1" ht="15" customHeight="1" x14ac:dyDescent="0.25">
      <c r="A16" s="139">
        <v>7</v>
      </c>
      <c r="B16" s="150" t="s">
        <v>44</v>
      </c>
      <c r="C16" s="138" t="s">
        <v>26</v>
      </c>
      <c r="D16" s="148">
        <v>1</v>
      </c>
      <c r="E16" s="149">
        <v>14988</v>
      </c>
      <c r="F16" s="146">
        <v>5</v>
      </c>
      <c r="G16" s="147">
        <v>16100</v>
      </c>
      <c r="H16" s="148">
        <v>4</v>
      </c>
      <c r="I16" s="149">
        <v>6462</v>
      </c>
      <c r="J16" s="37"/>
      <c r="K16" s="38"/>
      <c r="L16" s="39"/>
      <c r="M16" s="40"/>
      <c r="N16" s="37"/>
      <c r="O16" s="38"/>
      <c r="P16" s="39"/>
      <c r="Q16" s="40"/>
      <c r="R16" s="37"/>
      <c r="S16" s="38"/>
      <c r="T16" s="81">
        <f t="shared" si="0"/>
        <v>10</v>
      </c>
      <c r="U16" s="32">
        <f t="shared" si="0"/>
        <v>37550</v>
      </c>
      <c r="V16" s="33">
        <f t="shared" si="1"/>
        <v>7</v>
      </c>
      <c r="W16" s="34">
        <f t="shared" si="2"/>
        <v>1</v>
      </c>
      <c r="X16" s="34">
        <f t="shared" si="3"/>
        <v>10</v>
      </c>
      <c r="Y16" s="34">
        <f t="shared" si="3"/>
        <v>37550</v>
      </c>
      <c r="Z16" s="35">
        <f t="shared" si="4"/>
        <v>16100</v>
      </c>
      <c r="AA16" s="34">
        <f t="shared" si="5"/>
        <v>9.6244838999999995</v>
      </c>
      <c r="AB16" s="34">
        <f t="shared" si="6"/>
        <v>7</v>
      </c>
    </row>
    <row r="17" spans="1:28" s="34" customFormat="1" ht="15" customHeight="1" x14ac:dyDescent="0.25">
      <c r="A17" s="145">
        <v>8</v>
      </c>
      <c r="B17" s="150" t="s">
        <v>51</v>
      </c>
      <c r="C17" s="140" t="s">
        <v>30</v>
      </c>
      <c r="D17" s="148">
        <v>6</v>
      </c>
      <c r="E17" s="149">
        <v>5551</v>
      </c>
      <c r="F17" s="146">
        <v>3</v>
      </c>
      <c r="G17" s="147">
        <v>15210</v>
      </c>
      <c r="H17" s="148">
        <v>2</v>
      </c>
      <c r="I17" s="149">
        <v>9927</v>
      </c>
      <c r="J17" s="37"/>
      <c r="K17" s="38"/>
      <c r="L17" s="39"/>
      <c r="M17" s="40"/>
      <c r="N17" s="37"/>
      <c r="O17" s="38"/>
      <c r="P17" s="39"/>
      <c r="Q17" s="40"/>
      <c r="R17" s="37"/>
      <c r="S17" s="38"/>
      <c r="T17" s="81">
        <f t="shared" si="0"/>
        <v>11</v>
      </c>
      <c r="U17" s="32">
        <f t="shared" si="0"/>
        <v>30688</v>
      </c>
      <c r="V17" s="33">
        <f t="shared" si="1"/>
        <v>8</v>
      </c>
      <c r="W17" s="34">
        <f t="shared" si="2"/>
        <v>1</v>
      </c>
      <c r="X17" s="34">
        <f t="shared" si="3"/>
        <v>11</v>
      </c>
      <c r="Y17" s="34">
        <f t="shared" si="3"/>
        <v>30688</v>
      </c>
      <c r="Z17" s="35">
        <f t="shared" si="4"/>
        <v>15210</v>
      </c>
      <c r="AA17" s="34">
        <f t="shared" si="5"/>
        <v>10.69310479</v>
      </c>
      <c r="AB17" s="34">
        <f t="shared" si="6"/>
        <v>8</v>
      </c>
    </row>
    <row r="18" spans="1:28" s="34" customFormat="1" ht="15" customHeight="1" x14ac:dyDescent="0.25">
      <c r="A18" s="145">
        <v>9</v>
      </c>
      <c r="B18" s="150" t="s">
        <v>41</v>
      </c>
      <c r="C18" s="138" t="s">
        <v>42</v>
      </c>
      <c r="D18" s="148">
        <v>2</v>
      </c>
      <c r="E18" s="149">
        <v>12548</v>
      </c>
      <c r="F18" s="146">
        <v>3</v>
      </c>
      <c r="G18" s="147">
        <v>19360</v>
      </c>
      <c r="H18" s="148">
        <v>7</v>
      </c>
      <c r="I18" s="149">
        <v>4804</v>
      </c>
      <c r="J18" s="37"/>
      <c r="K18" s="38"/>
      <c r="L18" s="39"/>
      <c r="M18" s="40"/>
      <c r="N18" s="37"/>
      <c r="O18" s="38"/>
      <c r="P18" s="39"/>
      <c r="Q18" s="40"/>
      <c r="R18" s="37"/>
      <c r="S18" s="38"/>
      <c r="T18" s="81">
        <f t="shared" si="0"/>
        <v>12</v>
      </c>
      <c r="U18" s="32">
        <f t="shared" si="0"/>
        <v>36712</v>
      </c>
      <c r="V18" s="33">
        <f t="shared" si="1"/>
        <v>9</v>
      </c>
      <c r="W18" s="34">
        <f t="shared" si="2"/>
        <v>1</v>
      </c>
      <c r="X18" s="34">
        <f t="shared" si="3"/>
        <v>12</v>
      </c>
      <c r="Y18" s="34">
        <f t="shared" si="3"/>
        <v>36712</v>
      </c>
      <c r="Z18" s="35">
        <f t="shared" si="4"/>
        <v>19360</v>
      </c>
      <c r="AA18" s="34">
        <f t="shared" si="5"/>
        <v>11.632860640000001</v>
      </c>
      <c r="AB18" s="34">
        <f t="shared" si="6"/>
        <v>9</v>
      </c>
    </row>
    <row r="19" spans="1:28" s="34" customFormat="1" ht="15" customHeight="1" x14ac:dyDescent="0.25">
      <c r="A19" s="139">
        <v>10</v>
      </c>
      <c r="B19" s="150" t="s">
        <v>52</v>
      </c>
      <c r="C19" s="140" t="s">
        <v>30</v>
      </c>
      <c r="D19" s="148">
        <v>6</v>
      </c>
      <c r="E19" s="149">
        <v>10414</v>
      </c>
      <c r="F19" s="146">
        <v>4</v>
      </c>
      <c r="G19" s="147">
        <v>16360</v>
      </c>
      <c r="H19" s="148">
        <v>3</v>
      </c>
      <c r="I19" s="149">
        <v>10447</v>
      </c>
      <c r="J19" s="37"/>
      <c r="K19" s="38"/>
      <c r="L19" s="39"/>
      <c r="M19" s="40"/>
      <c r="N19" s="37"/>
      <c r="O19" s="38"/>
      <c r="P19" s="39"/>
      <c r="Q19" s="40"/>
      <c r="R19" s="37"/>
      <c r="S19" s="38"/>
      <c r="T19" s="81">
        <f t="shared" si="0"/>
        <v>13</v>
      </c>
      <c r="U19" s="32">
        <f t="shared" si="0"/>
        <v>37221</v>
      </c>
      <c r="V19" s="33">
        <f t="shared" si="1"/>
        <v>10</v>
      </c>
      <c r="W19" s="34">
        <f t="shared" si="2"/>
        <v>1</v>
      </c>
      <c r="X19" s="34">
        <f t="shared" si="3"/>
        <v>13</v>
      </c>
      <c r="Y19" s="34">
        <f t="shared" si="3"/>
        <v>37221</v>
      </c>
      <c r="Z19" s="35">
        <f t="shared" si="4"/>
        <v>16360</v>
      </c>
      <c r="AA19" s="34">
        <f t="shared" si="5"/>
        <v>12.627773639999999</v>
      </c>
      <c r="AB19" s="34">
        <f t="shared" si="6"/>
        <v>10</v>
      </c>
    </row>
    <row r="20" spans="1:28" s="34" customFormat="1" ht="15" customHeight="1" x14ac:dyDescent="0.25">
      <c r="A20" s="145">
        <v>11</v>
      </c>
      <c r="B20" s="150" t="s">
        <v>47</v>
      </c>
      <c r="C20" s="138" t="s">
        <v>26</v>
      </c>
      <c r="D20" s="148">
        <v>1</v>
      </c>
      <c r="E20" s="149">
        <v>14402</v>
      </c>
      <c r="F20" s="146">
        <v>5</v>
      </c>
      <c r="G20" s="147">
        <v>10880</v>
      </c>
      <c r="H20" s="148">
        <v>7</v>
      </c>
      <c r="I20" s="149">
        <v>3811</v>
      </c>
      <c r="J20" s="37"/>
      <c r="K20" s="38"/>
      <c r="L20" s="39"/>
      <c r="M20" s="40"/>
      <c r="N20" s="37"/>
      <c r="O20" s="38"/>
      <c r="P20" s="39"/>
      <c r="Q20" s="40"/>
      <c r="R20" s="37" t="s">
        <v>50</v>
      </c>
      <c r="S20" s="38" t="s">
        <v>50</v>
      </c>
      <c r="T20" s="81">
        <f t="shared" si="0"/>
        <v>13</v>
      </c>
      <c r="U20" s="32">
        <f t="shared" si="0"/>
        <v>29093</v>
      </c>
      <c r="V20" s="33">
        <f t="shared" si="1"/>
        <v>11</v>
      </c>
      <c r="W20" s="34">
        <f t="shared" si="2"/>
        <v>1</v>
      </c>
      <c r="X20" s="34">
        <f t="shared" si="3"/>
        <v>13</v>
      </c>
      <c r="Y20" s="34">
        <f t="shared" si="3"/>
        <v>29093</v>
      </c>
      <c r="Z20" s="35">
        <f t="shared" si="4"/>
        <v>14402</v>
      </c>
      <c r="AA20" s="34">
        <f t="shared" si="5"/>
        <v>12.709055598000001</v>
      </c>
      <c r="AB20" s="34">
        <f t="shared" si="6"/>
        <v>11</v>
      </c>
    </row>
    <row r="21" spans="1:28" s="34" customFormat="1" ht="15" customHeight="1" x14ac:dyDescent="0.25">
      <c r="A21" s="145">
        <v>12</v>
      </c>
      <c r="B21" s="150" t="s">
        <v>55</v>
      </c>
      <c r="C21" s="153" t="s">
        <v>32</v>
      </c>
      <c r="D21" s="148">
        <v>9</v>
      </c>
      <c r="E21" s="149">
        <v>0</v>
      </c>
      <c r="F21" s="146">
        <v>2</v>
      </c>
      <c r="G21" s="147">
        <v>17300</v>
      </c>
      <c r="H21" s="148">
        <v>2</v>
      </c>
      <c r="I21" s="149">
        <v>10803</v>
      </c>
      <c r="J21" s="37"/>
      <c r="K21" s="38"/>
      <c r="L21" s="39"/>
      <c r="M21" s="40"/>
      <c r="N21" s="37"/>
      <c r="O21" s="38"/>
      <c r="P21" s="39"/>
      <c r="Q21" s="40"/>
      <c r="R21" s="37"/>
      <c r="S21" s="38"/>
      <c r="T21" s="81">
        <f t="shared" si="0"/>
        <v>13</v>
      </c>
      <c r="U21" s="32">
        <f t="shared" si="0"/>
        <v>28103</v>
      </c>
      <c r="V21" s="33">
        <f t="shared" si="1"/>
        <v>12</v>
      </c>
      <c r="W21" s="34">
        <f t="shared" si="2"/>
        <v>1</v>
      </c>
      <c r="X21" s="34">
        <f t="shared" si="3"/>
        <v>13</v>
      </c>
      <c r="Y21" s="34">
        <f t="shared" si="3"/>
        <v>28103</v>
      </c>
      <c r="Z21" s="35">
        <f t="shared" si="4"/>
        <v>17300</v>
      </c>
      <c r="AA21" s="34">
        <f t="shared" si="5"/>
        <v>12.718952700000001</v>
      </c>
      <c r="AB21" s="34">
        <f t="shared" si="6"/>
        <v>12</v>
      </c>
    </row>
    <row r="22" spans="1:28" ht="15" customHeight="1" x14ac:dyDescent="0.2">
      <c r="A22" s="139">
        <v>13</v>
      </c>
      <c r="B22" s="150" t="s">
        <v>58</v>
      </c>
      <c r="C22" s="138" t="s">
        <v>28</v>
      </c>
      <c r="D22" s="148">
        <v>6</v>
      </c>
      <c r="E22" s="149">
        <v>7235</v>
      </c>
      <c r="F22" s="146">
        <v>6</v>
      </c>
      <c r="G22" s="147">
        <v>9370</v>
      </c>
      <c r="H22" s="148">
        <v>2</v>
      </c>
      <c r="I22" s="149">
        <v>10935</v>
      </c>
      <c r="J22" s="37"/>
      <c r="K22" s="38"/>
      <c r="L22" s="39"/>
      <c r="M22" s="40"/>
      <c r="N22" s="37"/>
      <c r="O22" s="38"/>
      <c r="P22" s="39"/>
      <c r="Q22" s="40"/>
      <c r="R22" s="37"/>
      <c r="S22" s="38"/>
      <c r="T22" s="81">
        <f t="shared" si="0"/>
        <v>14</v>
      </c>
      <c r="U22" s="32">
        <f t="shared" si="0"/>
        <v>27540</v>
      </c>
      <c r="V22" s="33">
        <f t="shared" si="1"/>
        <v>13</v>
      </c>
      <c r="W22" s="34">
        <f t="shared" si="2"/>
        <v>1</v>
      </c>
      <c r="X22" s="34">
        <f t="shared" si="3"/>
        <v>14</v>
      </c>
      <c r="Y22" s="34">
        <f t="shared" si="3"/>
        <v>27540</v>
      </c>
      <c r="Z22" s="35">
        <f t="shared" si="4"/>
        <v>10935</v>
      </c>
      <c r="AA22" s="34">
        <f t="shared" si="5"/>
        <v>13.724589065</v>
      </c>
      <c r="AB22" s="34">
        <f t="shared" si="6"/>
        <v>13</v>
      </c>
    </row>
    <row r="23" spans="1:28" ht="15.75" customHeight="1" x14ac:dyDescent="0.2">
      <c r="A23" s="145">
        <v>14</v>
      </c>
      <c r="B23" s="150" t="s">
        <v>54</v>
      </c>
      <c r="C23" s="138" t="s">
        <v>31</v>
      </c>
      <c r="D23" s="148">
        <v>3</v>
      </c>
      <c r="E23" s="149">
        <v>10155</v>
      </c>
      <c r="F23" s="146">
        <v>7</v>
      </c>
      <c r="G23" s="147">
        <v>9705</v>
      </c>
      <c r="H23" s="148">
        <v>5</v>
      </c>
      <c r="I23" s="149">
        <v>7872</v>
      </c>
      <c r="J23" s="37"/>
      <c r="K23" s="38"/>
      <c r="L23" s="39"/>
      <c r="M23" s="40"/>
      <c r="N23" s="37"/>
      <c r="O23" s="38"/>
      <c r="P23" s="39"/>
      <c r="Q23" s="40"/>
      <c r="R23" s="37"/>
      <c r="S23" s="38"/>
      <c r="T23" s="81">
        <f t="shared" si="0"/>
        <v>15</v>
      </c>
      <c r="U23" s="32">
        <f t="shared" si="0"/>
        <v>27732</v>
      </c>
      <c r="V23" s="33">
        <f t="shared" si="1"/>
        <v>14</v>
      </c>
      <c r="W23" s="34">
        <f t="shared" si="2"/>
        <v>1</v>
      </c>
      <c r="X23" s="34">
        <f t="shared" si="3"/>
        <v>15</v>
      </c>
      <c r="Y23" s="34">
        <f t="shared" si="3"/>
        <v>27732</v>
      </c>
      <c r="Z23" s="35">
        <f t="shared" si="4"/>
        <v>10155</v>
      </c>
      <c r="AA23" s="34">
        <f t="shared" si="5"/>
        <v>14.722669845</v>
      </c>
      <c r="AB23" s="34">
        <f t="shared" si="6"/>
        <v>14</v>
      </c>
    </row>
    <row r="24" spans="1:28" ht="16.5" x14ac:dyDescent="0.2">
      <c r="A24" s="145">
        <v>15</v>
      </c>
      <c r="B24" s="150" t="s">
        <v>53</v>
      </c>
      <c r="C24" s="138" t="s">
        <v>42</v>
      </c>
      <c r="D24" s="148">
        <v>4</v>
      </c>
      <c r="E24" s="149">
        <v>12028</v>
      </c>
      <c r="F24" s="146">
        <v>6</v>
      </c>
      <c r="G24" s="147">
        <v>11080</v>
      </c>
      <c r="H24" s="148">
        <v>6</v>
      </c>
      <c r="I24" s="149">
        <v>4481</v>
      </c>
      <c r="J24" s="37"/>
      <c r="K24" s="38"/>
      <c r="L24" s="39"/>
      <c r="M24" s="40"/>
      <c r="N24" s="37"/>
      <c r="O24" s="38"/>
      <c r="P24" s="39"/>
      <c r="Q24" s="40"/>
      <c r="R24" s="37"/>
      <c r="S24" s="38"/>
      <c r="T24" s="81">
        <f t="shared" si="0"/>
        <v>16</v>
      </c>
      <c r="U24" s="32">
        <f t="shared" si="0"/>
        <v>27589</v>
      </c>
      <c r="V24" s="33">
        <f t="shared" si="1"/>
        <v>15</v>
      </c>
      <c r="W24" s="34">
        <f t="shared" si="2"/>
        <v>1</v>
      </c>
      <c r="X24" s="34">
        <f t="shared" si="3"/>
        <v>16</v>
      </c>
      <c r="Y24" s="34">
        <f t="shared" si="3"/>
        <v>27589</v>
      </c>
      <c r="Z24" s="35">
        <f t="shared" si="4"/>
        <v>12028</v>
      </c>
      <c r="AA24" s="34">
        <f t="shared" si="5"/>
        <v>15.724097971999999</v>
      </c>
      <c r="AB24" s="34">
        <f t="shared" si="6"/>
        <v>15</v>
      </c>
    </row>
    <row r="25" spans="1:28" ht="23.25" x14ac:dyDescent="0.2">
      <c r="A25" s="139">
        <v>16</v>
      </c>
      <c r="B25" s="150" t="s">
        <v>49</v>
      </c>
      <c r="C25" s="140" t="s">
        <v>30</v>
      </c>
      <c r="D25" s="148">
        <v>5</v>
      </c>
      <c r="E25" s="149">
        <v>8408.7000000000007</v>
      </c>
      <c r="F25" s="146">
        <v>4</v>
      </c>
      <c r="G25" s="147">
        <v>12930</v>
      </c>
      <c r="H25" s="148">
        <v>7</v>
      </c>
      <c r="I25" s="149">
        <v>4308</v>
      </c>
      <c r="J25" s="37"/>
      <c r="K25" s="38"/>
      <c r="L25" s="39"/>
      <c r="M25" s="40"/>
      <c r="N25" s="37"/>
      <c r="O25" s="38"/>
      <c r="P25" s="39"/>
      <c r="Q25" s="40"/>
      <c r="R25" s="37"/>
      <c r="S25" s="38"/>
      <c r="T25" s="81">
        <f t="shared" si="0"/>
        <v>16</v>
      </c>
      <c r="U25" s="32">
        <f t="shared" si="0"/>
        <v>25646.7</v>
      </c>
      <c r="V25" s="33">
        <f t="shared" si="1"/>
        <v>16</v>
      </c>
      <c r="W25" s="34">
        <f t="shared" si="2"/>
        <v>1</v>
      </c>
      <c r="X25" s="34">
        <f t="shared" si="3"/>
        <v>16</v>
      </c>
      <c r="Y25" s="34">
        <f t="shared" si="3"/>
        <v>25646.7</v>
      </c>
      <c r="Z25" s="35">
        <f t="shared" si="4"/>
        <v>12930</v>
      </c>
      <c r="AA25" s="34">
        <f t="shared" si="5"/>
        <v>15.743520069999999</v>
      </c>
      <c r="AB25" s="34">
        <f t="shared" si="6"/>
        <v>16</v>
      </c>
    </row>
    <row r="26" spans="1:28" ht="16.5" x14ac:dyDescent="0.2">
      <c r="A26" s="145">
        <v>17</v>
      </c>
      <c r="B26" s="150" t="s">
        <v>48</v>
      </c>
      <c r="C26" s="138" t="s">
        <v>42</v>
      </c>
      <c r="D26" s="148">
        <v>5</v>
      </c>
      <c r="E26" s="149">
        <v>7014</v>
      </c>
      <c r="F26" s="146">
        <v>3</v>
      </c>
      <c r="G26" s="147">
        <v>13610</v>
      </c>
      <c r="H26" s="148">
        <v>8</v>
      </c>
      <c r="I26" s="149">
        <v>1152</v>
      </c>
      <c r="J26" s="37"/>
      <c r="K26" s="38"/>
      <c r="L26" s="39"/>
      <c r="M26" s="40"/>
      <c r="N26" s="37"/>
      <c r="O26" s="38"/>
      <c r="P26" s="39"/>
      <c r="Q26" s="40"/>
      <c r="R26" s="37"/>
      <c r="S26" s="38"/>
      <c r="T26" s="81">
        <f t="shared" si="0"/>
        <v>16</v>
      </c>
      <c r="U26" s="32">
        <f t="shared" si="0"/>
        <v>21776</v>
      </c>
      <c r="V26" s="33">
        <f t="shared" si="1"/>
        <v>17</v>
      </c>
      <c r="W26" s="34">
        <f t="shared" si="2"/>
        <v>1</v>
      </c>
      <c r="X26" s="34">
        <f t="shared" si="3"/>
        <v>16</v>
      </c>
      <c r="Y26" s="34">
        <f t="shared" si="3"/>
        <v>21776</v>
      </c>
      <c r="Z26" s="35">
        <f t="shared" si="4"/>
        <v>13610</v>
      </c>
      <c r="AA26" s="34">
        <f t="shared" si="5"/>
        <v>15.78222639</v>
      </c>
      <c r="AB26" s="34">
        <f t="shared" si="6"/>
        <v>17</v>
      </c>
    </row>
    <row r="27" spans="1:28" ht="16.5" x14ac:dyDescent="0.2">
      <c r="A27" s="145">
        <v>18</v>
      </c>
      <c r="B27" s="150" t="s">
        <v>56</v>
      </c>
      <c r="C27" s="138" t="s">
        <v>33</v>
      </c>
      <c r="D27" s="148">
        <v>4</v>
      </c>
      <c r="E27" s="149">
        <v>6059</v>
      </c>
      <c r="F27" s="146">
        <v>7</v>
      </c>
      <c r="G27" s="147">
        <v>7705</v>
      </c>
      <c r="H27" s="148">
        <v>5</v>
      </c>
      <c r="I27" s="149">
        <v>5663</v>
      </c>
      <c r="J27" s="37"/>
      <c r="K27" s="38"/>
      <c r="L27" s="39"/>
      <c r="M27" s="40"/>
      <c r="N27" s="37"/>
      <c r="O27" s="38"/>
      <c r="P27" s="39"/>
      <c r="Q27" s="40"/>
      <c r="R27" s="37" t="s">
        <v>50</v>
      </c>
      <c r="S27" s="38" t="s">
        <v>50</v>
      </c>
      <c r="T27" s="81">
        <f t="shared" si="0"/>
        <v>16</v>
      </c>
      <c r="U27" s="32">
        <f t="shared" si="0"/>
        <v>19427</v>
      </c>
      <c r="V27" s="33">
        <f t="shared" si="1"/>
        <v>18</v>
      </c>
      <c r="W27" s="34">
        <f t="shared" si="2"/>
        <v>1</v>
      </c>
      <c r="X27" s="34">
        <f t="shared" si="3"/>
        <v>16</v>
      </c>
      <c r="Y27" s="34">
        <f t="shared" si="3"/>
        <v>19427</v>
      </c>
      <c r="Z27" s="35">
        <f t="shared" si="4"/>
        <v>7705</v>
      </c>
      <c r="AA27" s="34">
        <f t="shared" si="5"/>
        <v>15.805722295000001</v>
      </c>
      <c r="AB27" s="34">
        <f t="shared" si="6"/>
        <v>18</v>
      </c>
    </row>
    <row r="28" spans="1:28" ht="16.5" x14ac:dyDescent="0.2">
      <c r="A28" s="139">
        <v>19</v>
      </c>
      <c r="B28" s="150" t="s">
        <v>60</v>
      </c>
      <c r="C28" s="138" t="s">
        <v>32</v>
      </c>
      <c r="D28" s="148">
        <v>7</v>
      </c>
      <c r="E28" s="149">
        <v>3212</v>
      </c>
      <c r="F28" s="146">
        <v>7</v>
      </c>
      <c r="G28" s="147">
        <v>8200</v>
      </c>
      <c r="H28" s="148">
        <v>5</v>
      </c>
      <c r="I28" s="149">
        <v>4496</v>
      </c>
      <c r="J28" s="37"/>
      <c r="K28" s="38"/>
      <c r="L28" s="39"/>
      <c r="M28" s="40"/>
      <c r="N28" s="37"/>
      <c r="O28" s="38"/>
      <c r="P28" s="39"/>
      <c r="Q28" s="40"/>
      <c r="R28" s="37"/>
      <c r="S28" s="38"/>
      <c r="T28" s="81">
        <f t="shared" si="0"/>
        <v>19</v>
      </c>
      <c r="U28" s="32">
        <f t="shared" si="0"/>
        <v>15908</v>
      </c>
      <c r="V28" s="33">
        <f t="shared" si="1"/>
        <v>19</v>
      </c>
      <c r="W28" s="34">
        <f t="shared" si="2"/>
        <v>1</v>
      </c>
      <c r="X28" s="34">
        <f t="shared" si="3"/>
        <v>19</v>
      </c>
      <c r="Y28" s="34">
        <f t="shared" si="3"/>
        <v>15908</v>
      </c>
      <c r="Z28" s="35">
        <f t="shared" si="4"/>
        <v>8200</v>
      </c>
      <c r="AA28" s="34">
        <f t="shared" si="5"/>
        <v>18.840911800000001</v>
      </c>
      <c r="AB28" s="34">
        <f t="shared" si="6"/>
        <v>19</v>
      </c>
    </row>
    <row r="29" spans="1:28" ht="16.5" x14ac:dyDescent="0.2">
      <c r="A29" s="145">
        <v>20</v>
      </c>
      <c r="B29" s="150" t="s">
        <v>59</v>
      </c>
      <c r="C29" s="138" t="s">
        <v>33</v>
      </c>
      <c r="D29" s="148">
        <v>4</v>
      </c>
      <c r="E29" s="149">
        <v>8091</v>
      </c>
      <c r="F29" s="146">
        <v>8</v>
      </c>
      <c r="G29" s="147">
        <v>7520</v>
      </c>
      <c r="H29" s="148">
        <v>8</v>
      </c>
      <c r="I29" s="149">
        <v>3670</v>
      </c>
      <c r="J29" s="37"/>
      <c r="K29" s="38"/>
      <c r="L29" s="39"/>
      <c r="M29" s="40"/>
      <c r="N29" s="37"/>
      <c r="O29" s="38"/>
      <c r="P29" s="39"/>
      <c r="Q29" s="40"/>
      <c r="R29" s="37"/>
      <c r="S29" s="38"/>
      <c r="T29" s="81">
        <f t="shared" si="0"/>
        <v>20</v>
      </c>
      <c r="U29" s="32">
        <f t="shared" si="0"/>
        <v>19281</v>
      </c>
      <c r="V29" s="33">
        <f t="shared" si="1"/>
        <v>20</v>
      </c>
      <c r="W29" s="34">
        <f t="shared" si="2"/>
        <v>1</v>
      </c>
      <c r="X29" s="34">
        <f t="shared" si="3"/>
        <v>20</v>
      </c>
      <c r="Y29" s="34">
        <f t="shared" si="3"/>
        <v>19281</v>
      </c>
      <c r="Z29" s="35">
        <f t="shared" si="4"/>
        <v>8091</v>
      </c>
      <c r="AA29" s="34">
        <f t="shared" si="5"/>
        <v>19.807181908999997</v>
      </c>
      <c r="AB29" s="34">
        <f t="shared" si="6"/>
        <v>20</v>
      </c>
    </row>
    <row r="30" spans="1:28" ht="16.5" x14ac:dyDescent="0.2">
      <c r="A30" s="145">
        <v>21</v>
      </c>
      <c r="B30" s="150" t="s">
        <v>57</v>
      </c>
      <c r="C30" s="153" t="s">
        <v>27</v>
      </c>
      <c r="D30" s="148">
        <v>9</v>
      </c>
      <c r="E30" s="149">
        <v>0</v>
      </c>
      <c r="F30" s="146">
        <v>2</v>
      </c>
      <c r="G30" s="147">
        <v>13710</v>
      </c>
      <c r="H30" s="148">
        <v>9</v>
      </c>
      <c r="I30" s="149">
        <v>0</v>
      </c>
      <c r="J30" s="37"/>
      <c r="K30" s="38"/>
      <c r="L30" s="39"/>
      <c r="M30" s="40"/>
      <c r="N30" s="37"/>
      <c r="O30" s="38"/>
      <c r="P30" s="39"/>
      <c r="Q30" s="40"/>
      <c r="R30" s="37"/>
      <c r="S30" s="38"/>
      <c r="T30" s="81">
        <f t="shared" si="0"/>
        <v>20</v>
      </c>
      <c r="U30" s="32">
        <f t="shared" si="0"/>
        <v>13710</v>
      </c>
      <c r="V30" s="33">
        <f t="shared" si="1"/>
        <v>21</v>
      </c>
      <c r="W30" s="34">
        <f t="shared" si="2"/>
        <v>1</v>
      </c>
      <c r="X30" s="34">
        <f t="shared" si="3"/>
        <v>20</v>
      </c>
      <c r="Y30" s="34">
        <f t="shared" si="3"/>
        <v>13710</v>
      </c>
      <c r="Z30" s="35">
        <f t="shared" si="4"/>
        <v>13710</v>
      </c>
      <c r="AA30" s="34">
        <f t="shared" si="5"/>
        <v>19.862886289999999</v>
      </c>
      <c r="AB30" s="34">
        <f t="shared" si="6"/>
        <v>21</v>
      </c>
    </row>
    <row r="31" spans="1:28" ht="16.5" x14ac:dyDescent="0.2">
      <c r="A31" s="139">
        <v>22</v>
      </c>
      <c r="B31" s="150" t="s">
        <v>63</v>
      </c>
      <c r="C31" s="153" t="s">
        <v>33</v>
      </c>
      <c r="D31" s="148">
        <v>9</v>
      </c>
      <c r="E31" s="149">
        <v>0</v>
      </c>
      <c r="F31" s="146">
        <v>6</v>
      </c>
      <c r="G31" s="147">
        <v>13500</v>
      </c>
      <c r="H31" s="148">
        <v>6</v>
      </c>
      <c r="I31" s="149">
        <v>6656</v>
      </c>
      <c r="J31" s="37"/>
      <c r="K31" s="38"/>
      <c r="L31" s="39"/>
      <c r="M31" s="40"/>
      <c r="N31" s="37"/>
      <c r="O31" s="38"/>
      <c r="P31" s="39"/>
      <c r="Q31" s="40"/>
      <c r="R31" s="37"/>
      <c r="S31" s="38"/>
      <c r="T31" s="81">
        <f t="shared" si="0"/>
        <v>21</v>
      </c>
      <c r="U31" s="32">
        <f t="shared" si="0"/>
        <v>20156</v>
      </c>
      <c r="V31" s="33">
        <f t="shared" si="1"/>
        <v>22</v>
      </c>
      <c r="W31" s="34">
        <f t="shared" si="2"/>
        <v>1</v>
      </c>
      <c r="X31" s="34">
        <f t="shared" si="3"/>
        <v>21</v>
      </c>
      <c r="Y31" s="34">
        <f t="shared" si="3"/>
        <v>20156</v>
      </c>
      <c r="Z31" s="35">
        <f t="shared" si="4"/>
        <v>13500</v>
      </c>
      <c r="AA31" s="34">
        <f t="shared" si="5"/>
        <v>20.798426499999998</v>
      </c>
      <c r="AB31" s="34">
        <f t="shared" si="6"/>
        <v>22</v>
      </c>
    </row>
    <row r="32" spans="1:28" ht="16.5" x14ac:dyDescent="0.2">
      <c r="A32" s="145">
        <v>23</v>
      </c>
      <c r="B32" s="150" t="s">
        <v>62</v>
      </c>
      <c r="C32" s="138" t="s">
        <v>32</v>
      </c>
      <c r="D32" s="148">
        <v>7</v>
      </c>
      <c r="E32" s="149">
        <v>5037</v>
      </c>
      <c r="F32" s="146">
        <v>8</v>
      </c>
      <c r="G32" s="147">
        <v>9605</v>
      </c>
      <c r="H32" s="148">
        <v>6</v>
      </c>
      <c r="I32" s="149">
        <v>4356</v>
      </c>
      <c r="J32" s="37"/>
      <c r="K32" s="38"/>
      <c r="L32" s="39"/>
      <c r="M32" s="40"/>
      <c r="N32" s="37"/>
      <c r="O32" s="38"/>
      <c r="P32" s="39"/>
      <c r="Q32" s="40"/>
      <c r="R32" s="37"/>
      <c r="S32" s="38"/>
      <c r="T32" s="81">
        <f t="shared" si="0"/>
        <v>21</v>
      </c>
      <c r="U32" s="32">
        <f t="shared" si="0"/>
        <v>18998</v>
      </c>
      <c r="V32" s="33">
        <f t="shared" si="1"/>
        <v>23</v>
      </c>
      <c r="W32" s="34">
        <f t="shared" si="2"/>
        <v>1</v>
      </c>
      <c r="X32" s="34">
        <f t="shared" si="3"/>
        <v>21</v>
      </c>
      <c r="Y32" s="34">
        <f t="shared" si="3"/>
        <v>18998</v>
      </c>
      <c r="Z32" s="35">
        <f t="shared" si="4"/>
        <v>9605</v>
      </c>
      <c r="AA32" s="34">
        <f t="shared" si="5"/>
        <v>20.810010395000003</v>
      </c>
      <c r="AB32" s="34">
        <f t="shared" si="6"/>
        <v>23</v>
      </c>
    </row>
    <row r="33" spans="1:28" ht="16.5" x14ac:dyDescent="0.2">
      <c r="A33" s="145">
        <v>24</v>
      </c>
      <c r="B33" s="150" t="s">
        <v>64</v>
      </c>
      <c r="C33" s="138" t="s">
        <v>31</v>
      </c>
      <c r="D33" s="148">
        <v>9</v>
      </c>
      <c r="E33" s="149">
        <v>3966.3</v>
      </c>
      <c r="F33" s="146">
        <v>8</v>
      </c>
      <c r="G33" s="147">
        <v>6840</v>
      </c>
      <c r="H33" s="148">
        <v>4</v>
      </c>
      <c r="I33" s="149">
        <v>5116</v>
      </c>
      <c r="J33" s="37"/>
      <c r="K33" s="38"/>
      <c r="L33" s="39"/>
      <c r="M33" s="40"/>
      <c r="N33" s="37"/>
      <c r="O33" s="38"/>
      <c r="P33" s="39"/>
      <c r="Q33" s="40"/>
      <c r="R33" s="37"/>
      <c r="S33" s="38"/>
      <c r="T33" s="81">
        <f t="shared" si="0"/>
        <v>21</v>
      </c>
      <c r="U33" s="32">
        <f t="shared" si="0"/>
        <v>15922.3</v>
      </c>
      <c r="V33" s="33">
        <f t="shared" si="1"/>
        <v>24</v>
      </c>
      <c r="W33" s="34">
        <f t="shared" si="2"/>
        <v>1</v>
      </c>
      <c r="X33" s="34">
        <f t="shared" si="3"/>
        <v>21</v>
      </c>
      <c r="Y33" s="34">
        <f t="shared" si="3"/>
        <v>15922.3</v>
      </c>
      <c r="Z33" s="35">
        <f t="shared" si="4"/>
        <v>6840</v>
      </c>
      <c r="AA33" s="34">
        <f t="shared" si="5"/>
        <v>20.840770159999998</v>
      </c>
      <c r="AB33" s="34">
        <f t="shared" si="6"/>
        <v>24</v>
      </c>
    </row>
    <row r="34" spans="1:28" ht="16.5" x14ac:dyDescent="0.2">
      <c r="A34" s="139">
        <v>25</v>
      </c>
      <c r="B34" s="150" t="s">
        <v>61</v>
      </c>
      <c r="C34" s="138" t="s">
        <v>32</v>
      </c>
      <c r="D34" s="148">
        <v>5</v>
      </c>
      <c r="E34" s="149">
        <v>7541</v>
      </c>
      <c r="F34" s="146">
        <v>9</v>
      </c>
      <c r="G34" s="147">
        <v>0</v>
      </c>
      <c r="H34" s="148">
        <v>9</v>
      </c>
      <c r="I34" s="149">
        <v>0</v>
      </c>
      <c r="J34" s="37"/>
      <c r="K34" s="38"/>
      <c r="L34" s="39"/>
      <c r="M34" s="40"/>
      <c r="N34" s="37"/>
      <c r="O34" s="38"/>
      <c r="P34" s="39"/>
      <c r="Q34" s="40"/>
      <c r="R34" s="37"/>
      <c r="S34" s="38"/>
      <c r="T34" s="81">
        <f t="shared" si="0"/>
        <v>23</v>
      </c>
      <c r="U34" s="32">
        <f t="shared" si="0"/>
        <v>7541</v>
      </c>
      <c r="V34" s="33">
        <f t="shared" si="1"/>
        <v>25</v>
      </c>
      <c r="W34" s="34">
        <f t="shared" si="2"/>
        <v>1</v>
      </c>
      <c r="X34" s="34">
        <f t="shared" si="3"/>
        <v>23</v>
      </c>
      <c r="Y34" s="34">
        <f t="shared" si="3"/>
        <v>7541</v>
      </c>
      <c r="Z34" s="35">
        <f t="shared" si="4"/>
        <v>7541</v>
      </c>
      <c r="AA34" s="34">
        <f t="shared" si="5"/>
        <v>22.924582459</v>
      </c>
      <c r="AB34" s="34">
        <f t="shared" si="6"/>
        <v>25</v>
      </c>
    </row>
    <row r="35" spans="1:28" ht="16.5" x14ac:dyDescent="0.2">
      <c r="A35" s="145">
        <v>26</v>
      </c>
      <c r="B35" s="150" t="s">
        <v>65</v>
      </c>
      <c r="C35" s="138" t="s">
        <v>27</v>
      </c>
      <c r="D35" s="148">
        <v>8</v>
      </c>
      <c r="E35" s="149">
        <v>3357</v>
      </c>
      <c r="F35" s="146">
        <v>9</v>
      </c>
      <c r="G35" s="147">
        <v>0</v>
      </c>
      <c r="H35" s="148">
        <v>8</v>
      </c>
      <c r="I35" s="149">
        <v>2368</v>
      </c>
      <c r="J35" s="37"/>
      <c r="K35" s="38"/>
      <c r="L35" s="39"/>
      <c r="M35" s="40"/>
      <c r="N35" s="37"/>
      <c r="O35" s="38"/>
      <c r="P35" s="39"/>
      <c r="Q35" s="40"/>
      <c r="R35" s="37"/>
      <c r="S35" s="38"/>
      <c r="T35" s="81">
        <f t="shared" si="0"/>
        <v>25</v>
      </c>
      <c r="U35" s="32">
        <f t="shared" si="0"/>
        <v>5725</v>
      </c>
      <c r="V35" s="33">
        <f t="shared" si="1"/>
        <v>26</v>
      </c>
      <c r="W35" s="34">
        <f t="shared" si="2"/>
        <v>1</v>
      </c>
      <c r="X35" s="34">
        <f t="shared" si="3"/>
        <v>25</v>
      </c>
      <c r="Y35" s="34">
        <f t="shared" si="3"/>
        <v>5725</v>
      </c>
      <c r="Z35" s="35">
        <f t="shared" si="4"/>
        <v>3357</v>
      </c>
      <c r="AA35" s="34">
        <f t="shared" si="5"/>
        <v>24.942746643</v>
      </c>
      <c r="AB35" s="34">
        <f t="shared" si="6"/>
        <v>26</v>
      </c>
    </row>
    <row r="36" spans="1:28" ht="16.5" x14ac:dyDescent="0.2">
      <c r="A36" s="145">
        <v>27</v>
      </c>
      <c r="B36" s="150" t="s">
        <v>66</v>
      </c>
      <c r="C36" s="138" t="s">
        <v>33</v>
      </c>
      <c r="D36" s="148">
        <v>8</v>
      </c>
      <c r="E36" s="149">
        <v>2816</v>
      </c>
      <c r="F36" s="146">
        <v>9</v>
      </c>
      <c r="G36" s="147">
        <v>0</v>
      </c>
      <c r="H36" s="148">
        <v>9</v>
      </c>
      <c r="I36" s="149">
        <v>0</v>
      </c>
      <c r="J36" s="37"/>
      <c r="K36" s="38"/>
      <c r="L36" s="39"/>
      <c r="M36" s="40"/>
      <c r="N36" s="37"/>
      <c r="O36" s="38"/>
      <c r="P36" s="39"/>
      <c r="Q36" s="40"/>
      <c r="R36" s="37"/>
      <c r="S36" s="38"/>
      <c r="T36" s="81">
        <f t="shared" si="0"/>
        <v>26</v>
      </c>
      <c r="U36" s="32">
        <f t="shared" si="0"/>
        <v>2816</v>
      </c>
      <c r="V36" s="33">
        <f t="shared" si="1"/>
        <v>27</v>
      </c>
      <c r="W36" s="34">
        <f t="shared" si="2"/>
        <v>1</v>
      </c>
      <c r="X36" s="34">
        <f t="shared" si="3"/>
        <v>26</v>
      </c>
      <c r="Y36" s="34">
        <f t="shared" si="3"/>
        <v>2816</v>
      </c>
      <c r="Z36" s="35">
        <f t="shared" si="4"/>
        <v>2816</v>
      </c>
      <c r="AA36" s="34">
        <f t="shared" si="5"/>
        <v>25.971837184000002</v>
      </c>
      <c r="AB36" s="34">
        <f t="shared" si="6"/>
        <v>27</v>
      </c>
    </row>
    <row r="37" spans="1:28" ht="16.5" x14ac:dyDescent="0.2">
      <c r="A37" s="26">
        <v>28</v>
      </c>
      <c r="B37" s="79"/>
      <c r="C37" s="80"/>
      <c r="D37" s="39"/>
      <c r="E37" s="40"/>
      <c r="F37" s="37"/>
      <c r="G37" s="38"/>
      <c r="H37" s="39"/>
      <c r="I37" s="40"/>
      <c r="J37" s="37"/>
      <c r="K37" s="38"/>
      <c r="L37" s="39"/>
      <c r="M37" s="40"/>
      <c r="N37" s="37"/>
      <c r="O37" s="38"/>
      <c r="P37" s="39"/>
      <c r="Q37" s="40"/>
      <c r="R37" s="37"/>
      <c r="S37" s="38"/>
      <c r="T37" s="81" t="str">
        <f t="shared" si="0"/>
        <v/>
      </c>
      <c r="U37" s="32" t="str">
        <f t="shared" si="0"/>
        <v/>
      </c>
      <c r="V37" s="33" t="str">
        <f t="shared" si="1"/>
        <v/>
      </c>
      <c r="W37" s="34" t="str">
        <f t="shared" si="2"/>
        <v/>
      </c>
      <c r="X37" s="34" t="str">
        <f t="shared" si="3"/>
        <v/>
      </c>
      <c r="Y37" s="34" t="str">
        <f t="shared" si="3"/>
        <v/>
      </c>
      <c r="Z37" s="35">
        <f t="shared" si="4"/>
        <v>0</v>
      </c>
      <c r="AA37" s="34" t="str">
        <f t="shared" si="5"/>
        <v/>
      </c>
      <c r="AB37" s="34" t="str">
        <f t="shared" si="6"/>
        <v/>
      </c>
    </row>
    <row r="38" spans="1:28" ht="16.5" x14ac:dyDescent="0.2">
      <c r="A38" s="36">
        <v>29</v>
      </c>
      <c r="B38" s="79"/>
      <c r="C38" s="84"/>
      <c r="D38" s="39"/>
      <c r="E38" s="40"/>
      <c r="F38" s="37"/>
      <c r="G38" s="38"/>
      <c r="H38" s="39"/>
      <c r="I38" s="40"/>
      <c r="J38" s="37"/>
      <c r="K38" s="38"/>
      <c r="L38" s="39"/>
      <c r="M38" s="40"/>
      <c r="N38" s="37"/>
      <c r="O38" s="38"/>
      <c r="P38" s="39"/>
      <c r="Q38" s="40"/>
      <c r="R38" s="37" t="s">
        <v>50</v>
      </c>
      <c r="S38" s="38" t="s">
        <v>50</v>
      </c>
      <c r="T38" s="81" t="str">
        <f t="shared" si="0"/>
        <v/>
      </c>
      <c r="U38" s="32" t="str">
        <f t="shared" si="0"/>
        <v/>
      </c>
      <c r="V38" s="33" t="str">
        <f t="shared" si="1"/>
        <v/>
      </c>
      <c r="W38" s="34" t="str">
        <f t="shared" si="2"/>
        <v/>
      </c>
      <c r="X38" s="34" t="str">
        <f t="shared" si="3"/>
        <v/>
      </c>
      <c r="Y38" s="34" t="str">
        <f t="shared" si="3"/>
        <v/>
      </c>
      <c r="Z38" s="35">
        <f t="shared" si="4"/>
        <v>0</v>
      </c>
      <c r="AA38" s="34" t="str">
        <f t="shared" si="5"/>
        <v/>
      </c>
      <c r="AB38" s="34" t="str">
        <f t="shared" si="6"/>
        <v/>
      </c>
    </row>
    <row r="39" spans="1:28" ht="16.5" x14ac:dyDescent="0.2">
      <c r="A39" s="36">
        <v>30</v>
      </c>
      <c r="B39" s="79"/>
      <c r="C39" s="84"/>
      <c r="D39" s="39"/>
      <c r="E39" s="40"/>
      <c r="F39" s="37"/>
      <c r="G39" s="38"/>
      <c r="H39" s="39"/>
      <c r="I39" s="40"/>
      <c r="J39" s="37"/>
      <c r="K39" s="38"/>
      <c r="L39" s="39"/>
      <c r="M39" s="40"/>
      <c r="N39" s="37"/>
      <c r="O39" s="38"/>
      <c r="P39" s="39"/>
      <c r="Q39" s="40"/>
      <c r="R39" s="37"/>
      <c r="S39" s="38"/>
      <c r="T39" s="81" t="str">
        <f t="shared" si="0"/>
        <v/>
      </c>
      <c r="U39" s="32" t="str">
        <f t="shared" si="0"/>
        <v/>
      </c>
      <c r="V39" s="33" t="str">
        <f t="shared" si="1"/>
        <v/>
      </c>
      <c r="W39" s="34" t="str">
        <f t="shared" si="2"/>
        <v/>
      </c>
      <c r="X39" s="34" t="str">
        <f t="shared" si="3"/>
        <v/>
      </c>
      <c r="Y39" s="34" t="str">
        <f t="shared" si="3"/>
        <v/>
      </c>
      <c r="Z39" s="35">
        <f t="shared" si="4"/>
        <v>0</v>
      </c>
      <c r="AA39" s="34" t="str">
        <f t="shared" si="5"/>
        <v/>
      </c>
      <c r="AB39" s="34" t="str">
        <f t="shared" si="6"/>
        <v/>
      </c>
    </row>
    <row r="40" spans="1:28" ht="16.5" x14ac:dyDescent="0.2">
      <c r="A40" s="26">
        <v>31</v>
      </c>
      <c r="B40" s="79"/>
      <c r="C40" s="84"/>
      <c r="D40" s="39"/>
      <c r="E40" s="40"/>
      <c r="F40" s="37"/>
      <c r="G40" s="38"/>
      <c r="H40" s="39"/>
      <c r="I40" s="40"/>
      <c r="J40" s="37"/>
      <c r="K40" s="38"/>
      <c r="L40" s="39"/>
      <c r="M40" s="40"/>
      <c r="N40" s="37"/>
      <c r="O40" s="38"/>
      <c r="P40" s="39"/>
      <c r="Q40" s="40"/>
      <c r="R40" s="37"/>
      <c r="S40" s="38"/>
      <c r="T40" s="81" t="str">
        <f t="shared" si="0"/>
        <v/>
      </c>
      <c r="U40" s="32" t="str">
        <f t="shared" si="0"/>
        <v/>
      </c>
      <c r="V40" s="33" t="str">
        <f t="shared" si="1"/>
        <v/>
      </c>
      <c r="W40" s="34" t="str">
        <f t="shared" si="2"/>
        <v/>
      </c>
      <c r="X40" s="34" t="str">
        <f t="shared" si="3"/>
        <v/>
      </c>
      <c r="Y40" s="34" t="str">
        <f t="shared" si="3"/>
        <v/>
      </c>
      <c r="Z40" s="35">
        <f t="shared" si="4"/>
        <v>0</v>
      </c>
      <c r="AA40" s="34" t="str">
        <f t="shared" si="5"/>
        <v/>
      </c>
      <c r="AB40" s="34" t="str">
        <f t="shared" si="6"/>
        <v/>
      </c>
    </row>
    <row r="41" spans="1:28" ht="16.5" x14ac:dyDescent="0.2">
      <c r="A41" s="36">
        <v>32</v>
      </c>
      <c r="B41" s="79"/>
      <c r="C41" s="84"/>
      <c r="D41" s="39"/>
      <c r="E41" s="40"/>
      <c r="F41" s="37"/>
      <c r="G41" s="38"/>
      <c r="H41" s="39"/>
      <c r="I41" s="40"/>
      <c r="J41" s="37"/>
      <c r="K41" s="38"/>
      <c r="L41" s="39"/>
      <c r="M41" s="40"/>
      <c r="N41" s="37"/>
      <c r="O41" s="38"/>
      <c r="P41" s="39"/>
      <c r="Q41" s="40"/>
      <c r="R41" s="37"/>
      <c r="S41" s="38"/>
      <c r="T41" s="81" t="str">
        <f t="shared" si="0"/>
        <v/>
      </c>
      <c r="U41" s="32" t="str">
        <f t="shared" si="0"/>
        <v/>
      </c>
      <c r="V41" s="33" t="str">
        <f t="shared" si="1"/>
        <v/>
      </c>
      <c r="W41" s="34" t="str">
        <f t="shared" si="2"/>
        <v/>
      </c>
      <c r="X41" s="34" t="str">
        <f t="shared" si="3"/>
        <v/>
      </c>
      <c r="Y41" s="34" t="str">
        <f t="shared" si="3"/>
        <v/>
      </c>
      <c r="Z41" s="35">
        <f t="shared" si="4"/>
        <v>0</v>
      </c>
      <c r="AA41" s="34" t="str">
        <f t="shared" si="5"/>
        <v/>
      </c>
      <c r="AB41" s="34" t="str">
        <f t="shared" si="6"/>
        <v/>
      </c>
    </row>
    <row r="42" spans="1:28" ht="16.5" x14ac:dyDescent="0.2">
      <c r="A42" s="36">
        <v>33</v>
      </c>
      <c r="B42" s="79"/>
      <c r="C42" s="84"/>
      <c r="D42" s="39"/>
      <c r="E42" s="40"/>
      <c r="F42" s="37"/>
      <c r="G42" s="38"/>
      <c r="H42" s="39"/>
      <c r="I42" s="40"/>
      <c r="J42" s="37"/>
      <c r="K42" s="38"/>
      <c r="L42" s="39"/>
      <c r="M42" s="40"/>
      <c r="N42" s="37"/>
      <c r="O42" s="38"/>
      <c r="P42" s="39"/>
      <c r="Q42" s="40"/>
      <c r="R42" s="37"/>
      <c r="S42" s="38"/>
      <c r="T42" s="81" t="str">
        <f t="shared" ref="T42:U73" si="7">IF(ISNUMBER(D42)=TRUE,SUM(D42,F42,H42,J42,L42,N42,P42,R42),"")</f>
        <v/>
      </c>
      <c r="U42" s="32" t="str">
        <f t="shared" si="7"/>
        <v/>
      </c>
      <c r="V42" s="33" t="str">
        <f t="shared" si="1"/>
        <v/>
      </c>
      <c r="W42" s="34" t="str">
        <f t="shared" si="2"/>
        <v/>
      </c>
      <c r="X42" s="34" t="str">
        <f t="shared" ref="X42:Y73" si="8">IF(ISNUMBER(T42)=TRUE,T42,"")</f>
        <v/>
      </c>
      <c r="Y42" s="34" t="str">
        <f t="shared" si="8"/>
        <v/>
      </c>
      <c r="Z42" s="35">
        <f t="shared" si="4"/>
        <v>0</v>
      </c>
      <c r="AA42" s="34" t="str">
        <f t="shared" si="5"/>
        <v/>
      </c>
      <c r="AB42" s="34" t="str">
        <f t="shared" si="6"/>
        <v/>
      </c>
    </row>
    <row r="43" spans="1:28" ht="16.5" x14ac:dyDescent="0.2">
      <c r="A43" s="26">
        <v>34</v>
      </c>
      <c r="B43" s="79"/>
      <c r="C43" s="84"/>
      <c r="D43" s="39"/>
      <c r="E43" s="40"/>
      <c r="F43" s="37"/>
      <c r="G43" s="38"/>
      <c r="H43" s="39"/>
      <c r="I43" s="40"/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 t="str">
        <f t="shared" si="7"/>
        <v/>
      </c>
      <c r="U43" s="32" t="str">
        <f t="shared" si="7"/>
        <v/>
      </c>
      <c r="V43" s="33" t="str">
        <f t="shared" si="1"/>
        <v/>
      </c>
      <c r="W43" s="34" t="str">
        <f t="shared" si="2"/>
        <v/>
      </c>
      <c r="X43" s="34" t="str">
        <f t="shared" si="8"/>
        <v/>
      </c>
      <c r="Y43" s="34" t="str">
        <f t="shared" si="8"/>
        <v/>
      </c>
      <c r="Z43" s="35">
        <f t="shared" si="4"/>
        <v>0</v>
      </c>
      <c r="AA43" s="34" t="str">
        <f t="shared" si="5"/>
        <v/>
      </c>
      <c r="AB43" s="34" t="str">
        <f t="shared" si="6"/>
        <v/>
      </c>
    </row>
    <row r="44" spans="1:28" ht="16.5" x14ac:dyDescent="0.2">
      <c r="A44" s="36">
        <v>35</v>
      </c>
      <c r="B44" s="79"/>
      <c r="C44" s="84"/>
      <c r="D44" s="39"/>
      <c r="E44" s="40"/>
      <c r="F44" s="37"/>
      <c r="G44" s="38"/>
      <c r="H44" s="39"/>
      <c r="I44" s="40"/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 t="str">
        <f t="shared" si="7"/>
        <v/>
      </c>
      <c r="U44" s="32" t="str">
        <f t="shared" si="7"/>
        <v/>
      </c>
      <c r="V44" s="33" t="str">
        <f t="shared" si="1"/>
        <v/>
      </c>
      <c r="W44" s="34" t="str">
        <f t="shared" si="2"/>
        <v/>
      </c>
      <c r="X44" s="34" t="str">
        <f t="shared" si="8"/>
        <v/>
      </c>
      <c r="Y44" s="34" t="str">
        <f t="shared" si="8"/>
        <v/>
      </c>
      <c r="Z44" s="35">
        <f t="shared" si="4"/>
        <v>0</v>
      </c>
      <c r="AA44" s="34" t="str">
        <f t="shared" si="5"/>
        <v/>
      </c>
      <c r="AB44" s="34" t="str">
        <f t="shared" si="6"/>
        <v/>
      </c>
    </row>
    <row r="45" spans="1:28" ht="16.5" x14ac:dyDescent="0.2">
      <c r="A45" s="36">
        <v>36</v>
      </c>
      <c r="B45" s="79"/>
      <c r="C45" s="84"/>
      <c r="D45" s="39"/>
      <c r="E45" s="40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D6222E2-212A-44FD-8F94-0E4A27493AE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84E-C353-4F89-AAE5-C10D7635EEC2}">
  <sheetPr codeName="List3">
    <pageSetUpPr fitToPage="1"/>
  </sheetPr>
  <dimension ref="A2:AA28"/>
  <sheetViews>
    <sheetView showRowColHeaders="0" zoomScale="80" zoomScaleNormal="80" workbookViewId="0">
      <selection activeCell="L20" sqref="L20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4" t="s">
        <v>0</v>
      </c>
      <c r="C4" s="114"/>
      <c r="D4" s="114"/>
      <c r="F4" s="115" t="s">
        <v>1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27" ht="23.25" x14ac:dyDescent="0.35">
      <c r="C5" s="3"/>
      <c r="E5" s="4" t="s">
        <v>2</v>
      </c>
      <c r="F5" s="115" t="s">
        <v>67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27" ht="23.25" x14ac:dyDescent="0.2">
      <c r="F6" s="116" t="s">
        <v>4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7" ht="13.5" thickBot="1" x14ac:dyDescent="0.25"/>
    <row r="8" spans="1:27" ht="20.25" customHeight="1" thickTop="1" x14ac:dyDescent="0.2">
      <c r="A8" s="117" t="s">
        <v>5</v>
      </c>
      <c r="B8" s="120" t="s">
        <v>6</v>
      </c>
      <c r="C8" s="104" t="s">
        <v>7</v>
      </c>
      <c r="D8" s="105"/>
      <c r="E8" s="106" t="s">
        <v>8</v>
      </c>
      <c r="F8" s="107"/>
      <c r="G8" s="104" t="s">
        <v>9</v>
      </c>
      <c r="H8" s="105"/>
      <c r="I8" s="106" t="s">
        <v>10</v>
      </c>
      <c r="J8" s="107"/>
      <c r="K8" s="104" t="s">
        <v>11</v>
      </c>
      <c r="L8" s="105"/>
      <c r="M8" s="106" t="s">
        <v>12</v>
      </c>
      <c r="N8" s="107"/>
      <c r="O8" s="104" t="s">
        <v>13</v>
      </c>
      <c r="P8" s="105"/>
      <c r="Q8" s="106" t="s">
        <v>14</v>
      </c>
      <c r="R8" s="105"/>
      <c r="S8" s="108" t="s">
        <v>15</v>
      </c>
      <c r="T8" s="109"/>
      <c r="U8" s="110"/>
    </row>
    <row r="9" spans="1:27" ht="39.950000000000003" customHeight="1" x14ac:dyDescent="0.2">
      <c r="A9" s="118"/>
      <c r="B9" s="121"/>
      <c r="C9" s="99" t="s">
        <v>68</v>
      </c>
      <c r="D9" s="100"/>
      <c r="E9" s="99" t="s">
        <v>69</v>
      </c>
      <c r="F9" s="100"/>
      <c r="G9" s="99" t="s">
        <v>70</v>
      </c>
      <c r="H9" s="100"/>
      <c r="I9" s="99" t="s">
        <v>71</v>
      </c>
      <c r="J9" s="100"/>
      <c r="K9" s="99" t="s">
        <v>72</v>
      </c>
      <c r="L9" s="100"/>
      <c r="M9" s="99" t="s">
        <v>73</v>
      </c>
      <c r="N9" s="100"/>
      <c r="O9" s="101"/>
      <c r="P9" s="102"/>
      <c r="Q9" s="103"/>
      <c r="R9" s="102"/>
      <c r="S9" s="111"/>
      <c r="T9" s="112"/>
      <c r="U9" s="113"/>
    </row>
    <row r="10" spans="1:27" ht="12.75" customHeight="1" x14ac:dyDescent="0.2">
      <c r="A10" s="119"/>
      <c r="B10" s="12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1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165">
        <v>1</v>
      </c>
      <c r="B13" s="166" t="s">
        <v>74</v>
      </c>
      <c r="C13" s="156">
        <v>3</v>
      </c>
      <c r="D13" s="157">
        <v>49657</v>
      </c>
      <c r="E13" s="158">
        <v>3</v>
      </c>
      <c r="F13" s="159">
        <v>3181</v>
      </c>
      <c r="G13" s="156">
        <v>3</v>
      </c>
      <c r="H13" s="157">
        <v>13486</v>
      </c>
      <c r="I13" s="29"/>
      <c r="J13" s="30"/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9</v>
      </c>
      <c r="T13" s="32">
        <f t="shared" si="0"/>
        <v>66324</v>
      </c>
      <c r="U13" s="33">
        <f t="shared" ref="U13:U25" si="1">IF(ISNUMBER(AA13)= TRUE,AA13,"")</f>
        <v>1</v>
      </c>
      <c r="W13" s="34">
        <f>IF(ISNUMBER(S13)=TRUE,S13,"")</f>
        <v>9</v>
      </c>
      <c r="X13" s="34">
        <f>IF(ISNUMBER(T13)=TRUE,T13,"")</f>
        <v>66324</v>
      </c>
      <c r="Y13" s="35">
        <f>MAX(D13,F13,H13,J13,L13,N13,P13,R13)</f>
        <v>49657</v>
      </c>
      <c r="Z13" s="34">
        <f>IF(ISNUMBER(W13)=TRUE,W13-X13/100000-Y13/1000000000,"")</f>
        <v>8.336710343</v>
      </c>
      <c r="AA13" s="34">
        <f>IF(ISNUMBER(Z13)=TRUE,RANK(Z13,$Z$13:$Z$27,1),"")</f>
        <v>1</v>
      </c>
    </row>
    <row r="14" spans="1:27" s="34" customFormat="1" ht="42.75" customHeight="1" x14ac:dyDescent="0.25">
      <c r="A14" s="160">
        <v>2</v>
      </c>
      <c r="B14" s="166" t="s">
        <v>77</v>
      </c>
      <c r="C14" s="161">
        <v>8</v>
      </c>
      <c r="D14" s="162">
        <v>25792</v>
      </c>
      <c r="E14" s="163">
        <v>1</v>
      </c>
      <c r="F14" s="164">
        <v>5637</v>
      </c>
      <c r="G14" s="161">
        <v>4</v>
      </c>
      <c r="H14" s="162">
        <v>12135</v>
      </c>
      <c r="I14" s="39"/>
      <c r="J14" s="40"/>
      <c r="K14" s="37"/>
      <c r="L14" s="38"/>
      <c r="M14" s="39"/>
      <c r="N14" s="40"/>
      <c r="O14" s="37"/>
      <c r="P14" s="38"/>
      <c r="Q14" s="39"/>
      <c r="R14" s="40"/>
      <c r="S14" s="41">
        <f t="shared" si="0"/>
        <v>13</v>
      </c>
      <c r="T14" s="42">
        <f t="shared" si="0"/>
        <v>43564</v>
      </c>
      <c r="U14" s="33">
        <f t="shared" si="1"/>
        <v>2</v>
      </c>
      <c r="W14" s="34">
        <f t="shared" ref="W14:X27" si="2">IF(ISNUMBER(S14)=TRUE,S14,"")</f>
        <v>13</v>
      </c>
      <c r="X14" s="34">
        <f t="shared" si="2"/>
        <v>43564</v>
      </c>
      <c r="Y14" s="35">
        <f t="shared" ref="Y14:Y27" si="3">MAX(D14,F14,H14,J14,L14,N14,P14,R14)</f>
        <v>25792</v>
      </c>
      <c r="Z14" s="34">
        <f t="shared" ref="Z14:Z27" si="4">IF(ISNUMBER(W14)=TRUE,W14-X14/100000-Y14/1000000000,"")</f>
        <v>12.564334208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60">
        <v>3</v>
      </c>
      <c r="B15" s="166" t="s">
        <v>79</v>
      </c>
      <c r="C15" s="161">
        <v>9</v>
      </c>
      <c r="D15" s="162">
        <v>24931</v>
      </c>
      <c r="E15" s="163">
        <v>2</v>
      </c>
      <c r="F15" s="164">
        <v>4927</v>
      </c>
      <c r="G15" s="161">
        <v>2</v>
      </c>
      <c r="H15" s="162">
        <v>13637</v>
      </c>
      <c r="I15" s="39"/>
      <c r="J15" s="40"/>
      <c r="K15" s="37"/>
      <c r="L15" s="38"/>
      <c r="M15" s="39"/>
      <c r="N15" s="40"/>
      <c r="O15" s="37"/>
      <c r="P15" s="38"/>
      <c r="Q15" s="39"/>
      <c r="R15" s="40"/>
      <c r="S15" s="41">
        <f t="shared" si="0"/>
        <v>13</v>
      </c>
      <c r="T15" s="42">
        <f t="shared" si="0"/>
        <v>43495</v>
      </c>
      <c r="U15" s="33">
        <f t="shared" si="1"/>
        <v>3</v>
      </c>
      <c r="W15" s="34">
        <f t="shared" si="2"/>
        <v>13</v>
      </c>
      <c r="X15" s="34">
        <f t="shared" si="2"/>
        <v>43495</v>
      </c>
      <c r="Y15" s="35">
        <f t="shared" si="3"/>
        <v>24931</v>
      </c>
      <c r="Z15" s="34">
        <f t="shared" si="4"/>
        <v>12.565025068999999</v>
      </c>
      <c r="AA15" s="34">
        <f t="shared" si="5"/>
        <v>3</v>
      </c>
    </row>
    <row r="16" spans="1:27" s="34" customFormat="1" ht="42.75" customHeight="1" x14ac:dyDescent="0.25">
      <c r="A16" s="160">
        <v>4</v>
      </c>
      <c r="B16" s="166" t="s">
        <v>75</v>
      </c>
      <c r="C16" s="161">
        <v>1</v>
      </c>
      <c r="D16" s="162">
        <v>49379</v>
      </c>
      <c r="E16" s="163">
        <v>6</v>
      </c>
      <c r="F16" s="164">
        <v>1249</v>
      </c>
      <c r="G16" s="161">
        <v>7</v>
      </c>
      <c r="H16" s="162">
        <v>6260</v>
      </c>
      <c r="I16" s="39"/>
      <c r="J16" s="40"/>
      <c r="K16" s="37"/>
      <c r="L16" s="38"/>
      <c r="M16" s="39"/>
      <c r="N16" s="40"/>
      <c r="O16" s="37"/>
      <c r="P16" s="38"/>
      <c r="Q16" s="39"/>
      <c r="R16" s="40"/>
      <c r="S16" s="41">
        <f t="shared" si="0"/>
        <v>14</v>
      </c>
      <c r="T16" s="42">
        <f t="shared" si="0"/>
        <v>56888</v>
      </c>
      <c r="U16" s="33">
        <f t="shared" si="1"/>
        <v>4</v>
      </c>
      <c r="W16" s="34">
        <f t="shared" si="2"/>
        <v>14</v>
      </c>
      <c r="X16" s="34">
        <f t="shared" si="2"/>
        <v>56888</v>
      </c>
      <c r="Y16" s="35">
        <f t="shared" si="3"/>
        <v>49379</v>
      </c>
      <c r="Z16" s="34">
        <f t="shared" si="4"/>
        <v>13.431070621</v>
      </c>
      <c r="AA16" s="34">
        <f t="shared" si="5"/>
        <v>4</v>
      </c>
    </row>
    <row r="17" spans="1:27" s="34" customFormat="1" ht="42.75" customHeight="1" x14ac:dyDescent="0.25">
      <c r="A17" s="160">
        <v>5</v>
      </c>
      <c r="B17" s="166" t="s">
        <v>82</v>
      </c>
      <c r="C17" s="161">
        <v>6</v>
      </c>
      <c r="D17" s="162">
        <v>23127</v>
      </c>
      <c r="E17" s="163">
        <v>7</v>
      </c>
      <c r="F17" s="164">
        <v>2196</v>
      </c>
      <c r="G17" s="161">
        <v>1</v>
      </c>
      <c r="H17" s="162">
        <v>20569</v>
      </c>
      <c r="I17" s="39"/>
      <c r="J17" s="40"/>
      <c r="K17" s="37"/>
      <c r="L17" s="38"/>
      <c r="M17" s="39"/>
      <c r="N17" s="40"/>
      <c r="O17" s="37"/>
      <c r="P17" s="38"/>
      <c r="Q17" s="39"/>
      <c r="R17" s="40"/>
      <c r="S17" s="41">
        <f t="shared" si="0"/>
        <v>14</v>
      </c>
      <c r="T17" s="42">
        <f t="shared" si="0"/>
        <v>45892</v>
      </c>
      <c r="U17" s="33">
        <f t="shared" si="1"/>
        <v>5</v>
      </c>
      <c r="W17" s="34">
        <f t="shared" si="2"/>
        <v>14</v>
      </c>
      <c r="X17" s="34">
        <f t="shared" si="2"/>
        <v>45892</v>
      </c>
      <c r="Y17" s="35">
        <f t="shared" si="3"/>
        <v>23127</v>
      </c>
      <c r="Z17" s="34">
        <f t="shared" si="4"/>
        <v>13.541056873</v>
      </c>
      <c r="AA17" s="34">
        <f t="shared" si="5"/>
        <v>5</v>
      </c>
    </row>
    <row r="18" spans="1:27" s="34" customFormat="1" ht="42.75" customHeight="1" x14ac:dyDescent="0.25">
      <c r="A18" s="160">
        <v>6</v>
      </c>
      <c r="B18" s="166" t="s">
        <v>76</v>
      </c>
      <c r="C18" s="161">
        <v>4</v>
      </c>
      <c r="D18" s="162">
        <v>30149</v>
      </c>
      <c r="E18" s="163">
        <v>4</v>
      </c>
      <c r="F18" s="164">
        <v>3301.1</v>
      </c>
      <c r="G18" s="161">
        <v>6</v>
      </c>
      <c r="H18" s="162">
        <v>8434</v>
      </c>
      <c r="I18" s="39"/>
      <c r="J18" s="40"/>
      <c r="K18" s="37"/>
      <c r="L18" s="38"/>
      <c r="M18" s="39"/>
      <c r="N18" s="40"/>
      <c r="O18" s="37"/>
      <c r="P18" s="38"/>
      <c r="Q18" s="39"/>
      <c r="R18" s="40"/>
      <c r="S18" s="41">
        <f t="shared" si="0"/>
        <v>14</v>
      </c>
      <c r="T18" s="42">
        <f t="shared" si="0"/>
        <v>41884.1</v>
      </c>
      <c r="U18" s="33">
        <f t="shared" si="1"/>
        <v>6</v>
      </c>
      <c r="W18" s="34">
        <f t="shared" si="2"/>
        <v>14</v>
      </c>
      <c r="X18" s="34">
        <f t="shared" si="2"/>
        <v>41884.1</v>
      </c>
      <c r="Y18" s="35">
        <f t="shared" si="3"/>
        <v>30149</v>
      </c>
      <c r="Z18" s="34">
        <f t="shared" si="4"/>
        <v>13.581128850999999</v>
      </c>
      <c r="AA18" s="34">
        <f t="shared" si="5"/>
        <v>6</v>
      </c>
    </row>
    <row r="19" spans="1:27" s="34" customFormat="1" ht="42.75" customHeight="1" x14ac:dyDescent="0.25">
      <c r="A19" s="160">
        <v>7</v>
      </c>
      <c r="B19" s="166" t="s">
        <v>80</v>
      </c>
      <c r="C19" s="161">
        <v>7</v>
      </c>
      <c r="D19" s="162">
        <v>27481</v>
      </c>
      <c r="E19" s="163">
        <v>5</v>
      </c>
      <c r="F19" s="164">
        <v>2596.1999999999998</v>
      </c>
      <c r="G19" s="161">
        <v>5</v>
      </c>
      <c r="H19" s="162">
        <v>10944</v>
      </c>
      <c r="I19" s="39"/>
      <c r="J19" s="40"/>
      <c r="K19" s="37"/>
      <c r="L19" s="38"/>
      <c r="M19" s="39"/>
      <c r="N19" s="40"/>
      <c r="O19" s="37"/>
      <c r="P19" s="38"/>
      <c r="Q19" s="39"/>
      <c r="R19" s="40"/>
      <c r="S19" s="41">
        <f t="shared" si="0"/>
        <v>17</v>
      </c>
      <c r="T19" s="42">
        <f t="shared" si="0"/>
        <v>41021.199999999997</v>
      </c>
      <c r="U19" s="33">
        <f t="shared" si="1"/>
        <v>7</v>
      </c>
      <c r="W19" s="34">
        <f t="shared" si="2"/>
        <v>17</v>
      </c>
      <c r="X19" s="34">
        <f t="shared" si="2"/>
        <v>41021.199999999997</v>
      </c>
      <c r="Y19" s="35">
        <f t="shared" si="3"/>
        <v>27481</v>
      </c>
      <c r="Z19" s="34">
        <f t="shared" si="4"/>
        <v>16.589760518999999</v>
      </c>
      <c r="AA19" s="34">
        <f t="shared" si="5"/>
        <v>7</v>
      </c>
    </row>
    <row r="20" spans="1:27" s="34" customFormat="1" ht="42.75" customHeight="1" x14ac:dyDescent="0.25">
      <c r="A20" s="160">
        <v>8</v>
      </c>
      <c r="B20" s="166" t="s">
        <v>78</v>
      </c>
      <c r="C20" s="161">
        <v>2</v>
      </c>
      <c r="D20" s="162">
        <v>32017</v>
      </c>
      <c r="E20" s="163">
        <v>9</v>
      </c>
      <c r="F20" s="164">
        <v>0</v>
      </c>
      <c r="G20" s="161">
        <v>8</v>
      </c>
      <c r="H20" s="162">
        <v>4884</v>
      </c>
      <c r="I20" s="39"/>
      <c r="J20" s="40"/>
      <c r="K20" s="37"/>
      <c r="L20" s="38"/>
      <c r="M20" s="39"/>
      <c r="N20" s="40"/>
      <c r="O20" s="37"/>
      <c r="P20" s="38"/>
      <c r="Q20" s="39"/>
      <c r="R20" s="40"/>
      <c r="S20" s="41">
        <f t="shared" si="0"/>
        <v>19</v>
      </c>
      <c r="T20" s="42">
        <f t="shared" si="0"/>
        <v>36901</v>
      </c>
      <c r="U20" s="33">
        <f t="shared" si="1"/>
        <v>8</v>
      </c>
      <c r="W20" s="34">
        <f t="shared" si="2"/>
        <v>19</v>
      </c>
      <c r="X20" s="34">
        <f t="shared" si="2"/>
        <v>36901</v>
      </c>
      <c r="Y20" s="35">
        <f t="shared" si="3"/>
        <v>32017</v>
      </c>
      <c r="Z20" s="34">
        <f t="shared" si="4"/>
        <v>18.630957983000002</v>
      </c>
      <c r="AA20" s="34">
        <f t="shared" si="5"/>
        <v>8</v>
      </c>
    </row>
    <row r="21" spans="1:27" s="34" customFormat="1" ht="42.75" customHeight="1" x14ac:dyDescent="0.25">
      <c r="A21" s="160">
        <v>9</v>
      </c>
      <c r="B21" s="166" t="s">
        <v>81</v>
      </c>
      <c r="C21" s="161">
        <v>5</v>
      </c>
      <c r="D21" s="162">
        <v>27446</v>
      </c>
      <c r="E21" s="163">
        <v>8</v>
      </c>
      <c r="F21" s="164">
        <v>900</v>
      </c>
      <c r="G21" s="161">
        <v>9</v>
      </c>
      <c r="H21" s="162">
        <v>3495</v>
      </c>
      <c r="I21" s="39"/>
      <c r="J21" s="40"/>
      <c r="K21" s="37"/>
      <c r="L21" s="38"/>
      <c r="M21" s="39"/>
      <c r="N21" s="40"/>
      <c r="O21" s="37"/>
      <c r="P21" s="38"/>
      <c r="Q21" s="39"/>
      <c r="R21" s="40"/>
      <c r="S21" s="41">
        <f t="shared" si="0"/>
        <v>22</v>
      </c>
      <c r="T21" s="42">
        <f t="shared" si="0"/>
        <v>31841</v>
      </c>
      <c r="U21" s="33">
        <f t="shared" si="1"/>
        <v>9</v>
      </c>
      <c r="W21" s="34">
        <f t="shared" si="2"/>
        <v>22</v>
      </c>
      <c r="X21" s="34">
        <f t="shared" si="2"/>
        <v>31841</v>
      </c>
      <c r="Y21" s="35">
        <f t="shared" si="3"/>
        <v>27446</v>
      </c>
      <c r="Z21" s="34">
        <f t="shared" si="4"/>
        <v>21.681562553999999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3139-2962-4F8E-A580-166F3A637239}">
  <sheetPr codeName="List4"/>
  <dimension ref="A1:AB100"/>
  <sheetViews>
    <sheetView showRowColHeaders="0" zoomScaleNormal="100" workbookViewId="0">
      <selection activeCell="M20" sqref="M20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27"/>
      <c r="C1" s="127"/>
      <c r="E1" s="115" t="s">
        <v>1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8" ht="23.25" x14ac:dyDescent="0.35">
      <c r="B2" s="128" t="s">
        <v>34</v>
      </c>
      <c r="C2" s="128"/>
      <c r="D2" s="128"/>
      <c r="E2" s="115" t="s">
        <v>83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8" ht="23.25" x14ac:dyDescent="0.35">
      <c r="E3" s="129" t="s">
        <v>35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30" t="s">
        <v>5</v>
      </c>
      <c r="B5" s="132" t="s">
        <v>36</v>
      </c>
      <c r="C5" s="134" t="s">
        <v>6</v>
      </c>
      <c r="D5" s="106" t="s">
        <v>7</v>
      </c>
      <c r="E5" s="107"/>
      <c r="F5" s="104" t="s">
        <v>8</v>
      </c>
      <c r="G5" s="105"/>
      <c r="H5" s="106" t="s">
        <v>9</v>
      </c>
      <c r="I5" s="107"/>
      <c r="J5" s="104" t="s">
        <v>10</v>
      </c>
      <c r="K5" s="105"/>
      <c r="L5" s="106" t="s">
        <v>11</v>
      </c>
      <c r="M5" s="107"/>
      <c r="N5" s="104" t="s">
        <v>12</v>
      </c>
      <c r="O5" s="105"/>
      <c r="P5" s="106" t="s">
        <v>13</v>
      </c>
      <c r="Q5" s="107"/>
      <c r="R5" s="104" t="s">
        <v>14</v>
      </c>
      <c r="S5" s="105"/>
      <c r="T5" s="108" t="s">
        <v>15</v>
      </c>
      <c r="U5" s="109"/>
      <c r="V5" s="110"/>
    </row>
    <row r="6" spans="1:28" ht="39.950000000000003" customHeight="1" x14ac:dyDescent="0.2">
      <c r="A6" s="131"/>
      <c r="B6" s="133"/>
      <c r="C6" s="135"/>
      <c r="D6" s="99" t="s">
        <v>68</v>
      </c>
      <c r="E6" s="100"/>
      <c r="F6" s="99" t="s">
        <v>69</v>
      </c>
      <c r="G6" s="100"/>
      <c r="H6" s="99" t="s">
        <v>84</v>
      </c>
      <c r="I6" s="100"/>
      <c r="J6" s="99" t="s">
        <v>85</v>
      </c>
      <c r="K6" s="100"/>
      <c r="L6" s="99" t="s">
        <v>72</v>
      </c>
      <c r="M6" s="100"/>
      <c r="N6" s="99" t="s">
        <v>73</v>
      </c>
      <c r="O6" s="100"/>
      <c r="P6" s="101"/>
      <c r="Q6" s="102"/>
      <c r="R6" s="101"/>
      <c r="S6" s="102"/>
      <c r="T6" s="111"/>
      <c r="U6" s="112"/>
      <c r="V6" s="113"/>
    </row>
    <row r="7" spans="1:28" ht="12.75" customHeight="1" x14ac:dyDescent="0.2">
      <c r="A7" s="131"/>
      <c r="B7" s="133"/>
      <c r="C7" s="135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178">
        <v>1</v>
      </c>
      <c r="B10" s="175" t="s">
        <v>88</v>
      </c>
      <c r="C10" s="180" t="s">
        <v>87</v>
      </c>
      <c r="D10" s="173">
        <v>1</v>
      </c>
      <c r="E10" s="174">
        <v>21766</v>
      </c>
      <c r="F10" s="171">
        <v>4</v>
      </c>
      <c r="G10" s="172">
        <v>445</v>
      </c>
      <c r="H10" s="173">
        <v>2</v>
      </c>
      <c r="I10" s="174">
        <v>7318</v>
      </c>
      <c r="J10" s="37"/>
      <c r="K10" s="38"/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7</v>
      </c>
      <c r="U10" s="32">
        <f t="shared" si="0"/>
        <v>29529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7</v>
      </c>
      <c r="Y10" s="34">
        <f t="shared" si="3"/>
        <v>29529</v>
      </c>
      <c r="Z10" s="35">
        <f t="shared" ref="Z10:Z73" si="4">MAX(E10,G10,I10,K10,M10,O10,Q10,S10)</f>
        <v>21766</v>
      </c>
      <c r="AA10" s="34">
        <f t="shared" ref="AA10:AA73" si="5">IF(ISNUMBER(X10)=TRUE,X10-Y10/100000-Z10/1000000000,"")</f>
        <v>6.7046882340000007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70">
        <v>2</v>
      </c>
      <c r="B11" s="175" t="s">
        <v>90</v>
      </c>
      <c r="C11" s="180" t="s">
        <v>80</v>
      </c>
      <c r="D11" s="173">
        <v>3</v>
      </c>
      <c r="E11" s="174">
        <v>13339</v>
      </c>
      <c r="F11" s="171">
        <v>2</v>
      </c>
      <c r="G11" s="172">
        <v>2080</v>
      </c>
      <c r="H11" s="173">
        <v>3</v>
      </c>
      <c r="I11" s="174">
        <v>3520</v>
      </c>
      <c r="J11" s="37"/>
      <c r="K11" s="38"/>
      <c r="L11" s="39"/>
      <c r="M11" s="40"/>
      <c r="N11" s="37"/>
      <c r="O11" s="38"/>
      <c r="P11" s="39"/>
      <c r="Q11" s="40"/>
      <c r="R11" s="37"/>
      <c r="S11" s="38"/>
      <c r="T11" s="81">
        <f t="shared" si="0"/>
        <v>8</v>
      </c>
      <c r="U11" s="32">
        <f t="shared" si="0"/>
        <v>18939</v>
      </c>
      <c r="V11" s="33">
        <f t="shared" si="1"/>
        <v>2</v>
      </c>
      <c r="W11" s="34">
        <f t="shared" si="2"/>
        <v>1</v>
      </c>
      <c r="X11" s="34">
        <f t="shared" si="3"/>
        <v>8</v>
      </c>
      <c r="Y11" s="34">
        <f t="shared" si="3"/>
        <v>18939</v>
      </c>
      <c r="Z11" s="35">
        <f t="shared" si="4"/>
        <v>13339</v>
      </c>
      <c r="AA11" s="34">
        <f t="shared" si="5"/>
        <v>7.8105966609999999</v>
      </c>
      <c r="AB11" s="34">
        <f t="shared" si="6"/>
        <v>2</v>
      </c>
    </row>
    <row r="12" spans="1:28" s="34" customFormat="1" ht="15" customHeight="1" x14ac:dyDescent="0.25">
      <c r="A12" s="170">
        <v>3</v>
      </c>
      <c r="B12" s="175" t="s">
        <v>86</v>
      </c>
      <c r="C12" s="180" t="s">
        <v>87</v>
      </c>
      <c r="D12" s="173">
        <v>2</v>
      </c>
      <c r="E12" s="174">
        <v>24942</v>
      </c>
      <c r="F12" s="171">
        <v>1</v>
      </c>
      <c r="G12" s="172">
        <v>2138</v>
      </c>
      <c r="H12" s="173">
        <v>6</v>
      </c>
      <c r="I12" s="174">
        <v>4162</v>
      </c>
      <c r="J12" s="37"/>
      <c r="K12" s="38"/>
      <c r="L12" s="39"/>
      <c r="M12" s="40"/>
      <c r="N12" s="37"/>
      <c r="O12" s="38"/>
      <c r="P12" s="39"/>
      <c r="Q12" s="40"/>
      <c r="R12" s="37"/>
      <c r="S12" s="38"/>
      <c r="T12" s="81">
        <f t="shared" si="0"/>
        <v>9</v>
      </c>
      <c r="U12" s="32">
        <f t="shared" si="0"/>
        <v>31242</v>
      </c>
      <c r="V12" s="33">
        <f t="shared" si="1"/>
        <v>3</v>
      </c>
      <c r="W12" s="34">
        <f t="shared" si="2"/>
        <v>1</v>
      </c>
      <c r="X12" s="34">
        <f t="shared" si="3"/>
        <v>9</v>
      </c>
      <c r="Y12" s="34">
        <f t="shared" si="3"/>
        <v>31242</v>
      </c>
      <c r="Z12" s="35">
        <f t="shared" si="4"/>
        <v>24942</v>
      </c>
      <c r="AA12" s="34">
        <f t="shared" si="5"/>
        <v>8.6875550580000009</v>
      </c>
      <c r="AB12" s="34">
        <f t="shared" si="6"/>
        <v>3</v>
      </c>
    </row>
    <row r="13" spans="1:28" s="34" customFormat="1" ht="15" customHeight="1" x14ac:dyDescent="0.25">
      <c r="A13" s="178">
        <v>4</v>
      </c>
      <c r="B13" s="175" t="s">
        <v>95</v>
      </c>
      <c r="C13" s="180" t="s">
        <v>82</v>
      </c>
      <c r="D13" s="173">
        <v>5</v>
      </c>
      <c r="E13" s="174">
        <v>11467</v>
      </c>
      <c r="F13" s="171">
        <v>3</v>
      </c>
      <c r="G13" s="172">
        <v>682</v>
      </c>
      <c r="H13" s="173">
        <v>1</v>
      </c>
      <c r="I13" s="174">
        <v>8358</v>
      </c>
      <c r="J13" s="37"/>
      <c r="K13" s="38"/>
      <c r="L13" s="39"/>
      <c r="M13" s="40"/>
      <c r="N13" s="37"/>
      <c r="O13" s="38"/>
      <c r="P13" s="39"/>
      <c r="Q13" s="40"/>
      <c r="R13" s="37"/>
      <c r="S13" s="38"/>
      <c r="T13" s="81">
        <f t="shared" si="0"/>
        <v>9</v>
      </c>
      <c r="U13" s="32">
        <f t="shared" si="0"/>
        <v>20507</v>
      </c>
      <c r="V13" s="33">
        <f t="shared" si="1"/>
        <v>4</v>
      </c>
      <c r="W13" s="34">
        <f t="shared" si="2"/>
        <v>1</v>
      </c>
      <c r="X13" s="34">
        <f t="shared" si="3"/>
        <v>9</v>
      </c>
      <c r="Y13" s="34">
        <f t="shared" si="3"/>
        <v>20507</v>
      </c>
      <c r="Z13" s="35">
        <f t="shared" si="4"/>
        <v>11467</v>
      </c>
      <c r="AA13" s="34">
        <f t="shared" si="5"/>
        <v>8.7949185330000006</v>
      </c>
      <c r="AB13" s="34">
        <f t="shared" si="6"/>
        <v>4</v>
      </c>
    </row>
    <row r="14" spans="1:28" s="34" customFormat="1" ht="15" customHeight="1" x14ac:dyDescent="0.25">
      <c r="A14" s="170">
        <v>5</v>
      </c>
      <c r="B14" s="177" t="s">
        <v>94</v>
      </c>
      <c r="C14" s="176" t="s">
        <v>79</v>
      </c>
      <c r="D14" s="171">
        <v>6</v>
      </c>
      <c r="E14" s="169">
        <v>10910</v>
      </c>
      <c r="F14" s="167">
        <v>1</v>
      </c>
      <c r="G14" s="179">
        <v>2978</v>
      </c>
      <c r="H14" s="168">
        <v>3</v>
      </c>
      <c r="I14" s="169">
        <v>6565</v>
      </c>
      <c r="J14" s="27"/>
      <c r="K14" s="28"/>
      <c r="L14" s="29"/>
      <c r="M14" s="30"/>
      <c r="N14" s="27"/>
      <c r="O14" s="28"/>
      <c r="P14" s="29"/>
      <c r="Q14" s="30"/>
      <c r="R14" s="27" t="s">
        <v>50</v>
      </c>
      <c r="S14" s="28" t="s">
        <v>50</v>
      </c>
      <c r="T14" s="81">
        <f t="shared" si="0"/>
        <v>10</v>
      </c>
      <c r="U14" s="32">
        <f t="shared" si="0"/>
        <v>20453</v>
      </c>
      <c r="V14" s="33">
        <f t="shared" si="1"/>
        <v>5</v>
      </c>
      <c r="W14" s="34">
        <f t="shared" si="2"/>
        <v>1</v>
      </c>
      <c r="X14" s="34">
        <f t="shared" si="3"/>
        <v>10</v>
      </c>
      <c r="Y14" s="34">
        <f t="shared" si="3"/>
        <v>20453</v>
      </c>
      <c r="Z14" s="35">
        <f t="shared" si="4"/>
        <v>10910</v>
      </c>
      <c r="AA14" s="34">
        <f t="shared" si="5"/>
        <v>9.7954590899999996</v>
      </c>
      <c r="AB14" s="34">
        <f t="shared" si="6"/>
        <v>5</v>
      </c>
    </row>
    <row r="15" spans="1:28" s="34" customFormat="1" ht="15" customHeight="1" x14ac:dyDescent="0.25">
      <c r="A15" s="170">
        <v>6</v>
      </c>
      <c r="B15" s="175" t="s">
        <v>92</v>
      </c>
      <c r="C15" s="176" t="s">
        <v>75</v>
      </c>
      <c r="D15" s="173">
        <v>1</v>
      </c>
      <c r="E15" s="174">
        <v>27911</v>
      </c>
      <c r="F15" s="171">
        <v>6</v>
      </c>
      <c r="G15" s="172">
        <v>321</v>
      </c>
      <c r="H15" s="173">
        <v>5</v>
      </c>
      <c r="I15" s="174">
        <v>1140</v>
      </c>
      <c r="J15" s="37"/>
      <c r="K15" s="38"/>
      <c r="L15" s="39"/>
      <c r="M15" s="40"/>
      <c r="N15" s="37"/>
      <c r="O15" s="38"/>
      <c r="P15" s="39"/>
      <c r="Q15" s="40"/>
      <c r="R15" s="37"/>
      <c r="S15" s="38"/>
      <c r="T15" s="81">
        <f t="shared" si="0"/>
        <v>12</v>
      </c>
      <c r="U15" s="32">
        <f t="shared" si="0"/>
        <v>29372</v>
      </c>
      <c r="V15" s="33">
        <f t="shared" si="1"/>
        <v>6</v>
      </c>
      <c r="W15" s="34">
        <f t="shared" si="2"/>
        <v>1</v>
      </c>
      <c r="X15" s="34">
        <f t="shared" si="3"/>
        <v>12</v>
      </c>
      <c r="Y15" s="34">
        <f t="shared" si="3"/>
        <v>29372</v>
      </c>
      <c r="Z15" s="35">
        <f t="shared" si="4"/>
        <v>27911</v>
      </c>
      <c r="AA15" s="34">
        <f t="shared" si="5"/>
        <v>11.706252088999999</v>
      </c>
      <c r="AB15" s="34">
        <f t="shared" si="6"/>
        <v>6</v>
      </c>
    </row>
    <row r="16" spans="1:28" s="34" customFormat="1" ht="15" customHeight="1" x14ac:dyDescent="0.25">
      <c r="A16" s="178">
        <v>7</v>
      </c>
      <c r="B16" s="175" t="s">
        <v>96</v>
      </c>
      <c r="C16" s="180" t="s">
        <v>76</v>
      </c>
      <c r="D16" s="173">
        <v>5</v>
      </c>
      <c r="E16" s="174">
        <v>7905</v>
      </c>
      <c r="F16" s="171">
        <v>3</v>
      </c>
      <c r="G16" s="172">
        <v>2067</v>
      </c>
      <c r="H16" s="173">
        <v>4</v>
      </c>
      <c r="I16" s="174">
        <v>6542</v>
      </c>
      <c r="J16" s="37"/>
      <c r="K16" s="38"/>
      <c r="L16" s="39"/>
      <c r="M16" s="40"/>
      <c r="N16" s="37"/>
      <c r="O16" s="38"/>
      <c r="P16" s="39"/>
      <c r="Q16" s="40"/>
      <c r="R16" s="37"/>
      <c r="S16" s="38"/>
      <c r="T16" s="81">
        <f t="shared" si="0"/>
        <v>12</v>
      </c>
      <c r="U16" s="32">
        <f t="shared" si="0"/>
        <v>16514</v>
      </c>
      <c r="V16" s="33">
        <f t="shared" si="1"/>
        <v>7</v>
      </c>
      <c r="W16" s="34">
        <f t="shared" si="2"/>
        <v>1</v>
      </c>
      <c r="X16" s="34">
        <f t="shared" si="3"/>
        <v>12</v>
      </c>
      <c r="Y16" s="34">
        <f t="shared" si="3"/>
        <v>16514</v>
      </c>
      <c r="Z16" s="35">
        <f t="shared" si="4"/>
        <v>7905</v>
      </c>
      <c r="AA16" s="34">
        <f t="shared" si="5"/>
        <v>11.834852095</v>
      </c>
      <c r="AB16" s="34">
        <f t="shared" si="6"/>
        <v>7</v>
      </c>
    </row>
    <row r="17" spans="1:28" s="34" customFormat="1" ht="15" customHeight="1" x14ac:dyDescent="0.25">
      <c r="A17" s="170">
        <v>8</v>
      </c>
      <c r="B17" s="175" t="s">
        <v>91</v>
      </c>
      <c r="C17" s="176" t="s">
        <v>77</v>
      </c>
      <c r="D17" s="173">
        <v>3</v>
      </c>
      <c r="E17" s="174">
        <v>10450</v>
      </c>
      <c r="F17" s="171">
        <v>3</v>
      </c>
      <c r="G17" s="172">
        <v>998</v>
      </c>
      <c r="H17" s="173">
        <v>7</v>
      </c>
      <c r="I17" s="174">
        <v>1697</v>
      </c>
      <c r="J17" s="37"/>
      <c r="K17" s="38"/>
      <c r="L17" s="39"/>
      <c r="M17" s="40"/>
      <c r="N17" s="37"/>
      <c r="O17" s="38"/>
      <c r="P17" s="39"/>
      <c r="Q17" s="40"/>
      <c r="R17" s="37"/>
      <c r="S17" s="38"/>
      <c r="T17" s="81">
        <f t="shared" si="0"/>
        <v>13</v>
      </c>
      <c r="U17" s="32">
        <f t="shared" si="0"/>
        <v>13145</v>
      </c>
      <c r="V17" s="33">
        <f t="shared" si="1"/>
        <v>8</v>
      </c>
      <c r="W17" s="34">
        <f t="shared" si="2"/>
        <v>1</v>
      </c>
      <c r="X17" s="34">
        <f t="shared" si="3"/>
        <v>13</v>
      </c>
      <c r="Y17" s="34">
        <f t="shared" si="3"/>
        <v>13145</v>
      </c>
      <c r="Z17" s="35">
        <f t="shared" si="4"/>
        <v>10450</v>
      </c>
      <c r="AA17" s="34">
        <f t="shared" si="5"/>
        <v>12.868539550000001</v>
      </c>
      <c r="AB17" s="34">
        <f t="shared" si="6"/>
        <v>8</v>
      </c>
    </row>
    <row r="18" spans="1:28" s="34" customFormat="1" ht="15" customHeight="1" x14ac:dyDescent="0.25">
      <c r="A18" s="170">
        <v>9</v>
      </c>
      <c r="B18" s="175" t="s">
        <v>101</v>
      </c>
      <c r="C18" s="180" t="s">
        <v>77</v>
      </c>
      <c r="D18" s="173">
        <v>10</v>
      </c>
      <c r="E18" s="174">
        <v>0</v>
      </c>
      <c r="F18" s="171">
        <v>1</v>
      </c>
      <c r="G18" s="172">
        <v>4300</v>
      </c>
      <c r="H18" s="173">
        <v>2</v>
      </c>
      <c r="I18" s="174">
        <v>4226</v>
      </c>
      <c r="J18" s="37"/>
      <c r="K18" s="38"/>
      <c r="L18" s="39"/>
      <c r="M18" s="40"/>
      <c r="N18" s="37"/>
      <c r="O18" s="38"/>
      <c r="P18" s="39"/>
      <c r="Q18" s="40"/>
      <c r="R18" s="37"/>
      <c r="S18" s="38"/>
      <c r="T18" s="81">
        <f t="shared" si="0"/>
        <v>13</v>
      </c>
      <c r="U18" s="32">
        <f t="shared" si="0"/>
        <v>8526</v>
      </c>
      <c r="V18" s="33">
        <f t="shared" si="1"/>
        <v>9</v>
      </c>
      <c r="W18" s="34">
        <f t="shared" si="2"/>
        <v>1</v>
      </c>
      <c r="X18" s="34">
        <f t="shared" si="3"/>
        <v>13</v>
      </c>
      <c r="Y18" s="34">
        <f t="shared" si="3"/>
        <v>8526</v>
      </c>
      <c r="Z18" s="35">
        <f t="shared" si="4"/>
        <v>4300</v>
      </c>
      <c r="AA18" s="34">
        <f t="shared" si="5"/>
        <v>12.9147357</v>
      </c>
      <c r="AB18" s="34">
        <f t="shared" si="6"/>
        <v>9</v>
      </c>
    </row>
    <row r="19" spans="1:28" s="34" customFormat="1" ht="15" customHeight="1" x14ac:dyDescent="0.25">
      <c r="A19" s="178">
        <v>10</v>
      </c>
      <c r="B19" s="175" t="s">
        <v>93</v>
      </c>
      <c r="C19" s="180" t="s">
        <v>75</v>
      </c>
      <c r="D19" s="173">
        <v>2</v>
      </c>
      <c r="E19" s="174">
        <v>16413</v>
      </c>
      <c r="F19" s="171">
        <v>5</v>
      </c>
      <c r="G19" s="172">
        <v>301</v>
      </c>
      <c r="H19" s="173">
        <v>7</v>
      </c>
      <c r="I19" s="174">
        <v>3877</v>
      </c>
      <c r="J19" s="37"/>
      <c r="K19" s="38"/>
      <c r="L19" s="39"/>
      <c r="M19" s="40"/>
      <c r="N19" s="37"/>
      <c r="O19" s="38"/>
      <c r="P19" s="39"/>
      <c r="Q19" s="40"/>
      <c r="R19" s="37"/>
      <c r="S19" s="38"/>
      <c r="T19" s="81">
        <f t="shared" si="0"/>
        <v>14</v>
      </c>
      <c r="U19" s="32">
        <f t="shared" si="0"/>
        <v>20591</v>
      </c>
      <c r="V19" s="33">
        <f t="shared" si="1"/>
        <v>10</v>
      </c>
      <c r="W19" s="34">
        <f t="shared" si="2"/>
        <v>1</v>
      </c>
      <c r="X19" s="34">
        <f t="shared" si="3"/>
        <v>14</v>
      </c>
      <c r="Y19" s="34">
        <f t="shared" si="3"/>
        <v>20591</v>
      </c>
      <c r="Z19" s="35">
        <f t="shared" si="4"/>
        <v>16413</v>
      </c>
      <c r="AA19" s="34">
        <f t="shared" si="5"/>
        <v>13.794073587</v>
      </c>
      <c r="AB19" s="34">
        <f t="shared" si="6"/>
        <v>10</v>
      </c>
    </row>
    <row r="20" spans="1:28" s="34" customFormat="1" ht="15" customHeight="1" x14ac:dyDescent="0.25">
      <c r="A20" s="170">
        <v>11</v>
      </c>
      <c r="B20" s="175" t="s">
        <v>103</v>
      </c>
      <c r="C20" s="180" t="s">
        <v>80</v>
      </c>
      <c r="D20" s="173">
        <v>6</v>
      </c>
      <c r="E20" s="174">
        <v>7710</v>
      </c>
      <c r="F20" s="171">
        <v>6</v>
      </c>
      <c r="G20" s="172">
        <v>516</v>
      </c>
      <c r="H20" s="173">
        <v>2</v>
      </c>
      <c r="I20" s="174">
        <v>7424</v>
      </c>
      <c r="J20" s="37"/>
      <c r="K20" s="38"/>
      <c r="L20" s="39"/>
      <c r="M20" s="40"/>
      <c r="N20" s="37"/>
      <c r="O20" s="38"/>
      <c r="P20" s="39"/>
      <c r="Q20" s="40"/>
      <c r="R20" s="37"/>
      <c r="S20" s="38"/>
      <c r="T20" s="81">
        <f t="shared" si="0"/>
        <v>14</v>
      </c>
      <c r="U20" s="32">
        <f t="shared" si="0"/>
        <v>15650</v>
      </c>
      <c r="V20" s="33">
        <f t="shared" si="1"/>
        <v>11</v>
      </c>
      <c r="W20" s="34">
        <f t="shared" si="2"/>
        <v>1</v>
      </c>
      <c r="X20" s="34">
        <f t="shared" si="3"/>
        <v>14</v>
      </c>
      <c r="Y20" s="34">
        <f t="shared" si="3"/>
        <v>15650</v>
      </c>
      <c r="Z20" s="35">
        <f t="shared" si="4"/>
        <v>7710</v>
      </c>
      <c r="AA20" s="34">
        <f t="shared" si="5"/>
        <v>13.84349229</v>
      </c>
      <c r="AB20" s="34">
        <f t="shared" si="6"/>
        <v>11</v>
      </c>
    </row>
    <row r="21" spans="1:28" s="34" customFormat="1" ht="15" customHeight="1" x14ac:dyDescent="0.25">
      <c r="A21" s="170">
        <v>12</v>
      </c>
      <c r="B21" s="175" t="s">
        <v>98</v>
      </c>
      <c r="C21" s="176" t="s">
        <v>79</v>
      </c>
      <c r="D21" s="173">
        <v>4</v>
      </c>
      <c r="E21" s="174">
        <v>8650</v>
      </c>
      <c r="F21" s="171">
        <v>7</v>
      </c>
      <c r="G21" s="172">
        <v>317</v>
      </c>
      <c r="H21" s="173">
        <v>3</v>
      </c>
      <c r="I21" s="174">
        <v>4041</v>
      </c>
      <c r="J21" s="37"/>
      <c r="K21" s="38"/>
      <c r="L21" s="39"/>
      <c r="M21" s="40"/>
      <c r="N21" s="37"/>
      <c r="O21" s="38"/>
      <c r="P21" s="39"/>
      <c r="Q21" s="40"/>
      <c r="R21" s="37"/>
      <c r="S21" s="38"/>
      <c r="T21" s="81">
        <f t="shared" si="0"/>
        <v>14</v>
      </c>
      <c r="U21" s="32">
        <f t="shared" si="0"/>
        <v>13008</v>
      </c>
      <c r="V21" s="33">
        <f t="shared" si="1"/>
        <v>12</v>
      </c>
      <c r="W21" s="34">
        <f t="shared" si="2"/>
        <v>1</v>
      </c>
      <c r="X21" s="34">
        <f t="shared" si="3"/>
        <v>14</v>
      </c>
      <c r="Y21" s="34">
        <f t="shared" si="3"/>
        <v>13008</v>
      </c>
      <c r="Z21" s="35">
        <f t="shared" si="4"/>
        <v>8650</v>
      </c>
      <c r="AA21" s="34">
        <f t="shared" si="5"/>
        <v>13.869911350000001</v>
      </c>
      <c r="AB21" s="34">
        <f t="shared" si="6"/>
        <v>12</v>
      </c>
    </row>
    <row r="22" spans="1:28" ht="15" customHeight="1" x14ac:dyDescent="0.2">
      <c r="A22" s="178">
        <v>13</v>
      </c>
      <c r="B22" s="175" t="s">
        <v>89</v>
      </c>
      <c r="C22" s="180" t="s">
        <v>76</v>
      </c>
      <c r="D22" s="173">
        <v>3</v>
      </c>
      <c r="E22" s="174">
        <v>14468</v>
      </c>
      <c r="F22" s="171">
        <v>2</v>
      </c>
      <c r="G22" s="172">
        <v>1234</v>
      </c>
      <c r="H22" s="173">
        <v>10</v>
      </c>
      <c r="I22" s="174">
        <v>0</v>
      </c>
      <c r="J22" s="37"/>
      <c r="K22" s="38"/>
      <c r="L22" s="39"/>
      <c r="M22" s="40"/>
      <c r="N22" s="37"/>
      <c r="O22" s="38"/>
      <c r="P22" s="39"/>
      <c r="Q22" s="40"/>
      <c r="R22" s="37" t="s">
        <v>50</v>
      </c>
      <c r="S22" s="38" t="s">
        <v>50</v>
      </c>
      <c r="T22" s="81">
        <f t="shared" si="0"/>
        <v>15</v>
      </c>
      <c r="U22" s="32">
        <f t="shared" si="0"/>
        <v>15702</v>
      </c>
      <c r="V22" s="33">
        <f t="shared" si="1"/>
        <v>13</v>
      </c>
      <c r="W22" s="34">
        <f t="shared" si="2"/>
        <v>1</v>
      </c>
      <c r="X22" s="34">
        <f t="shared" si="3"/>
        <v>15</v>
      </c>
      <c r="Y22" s="34">
        <f t="shared" si="3"/>
        <v>15702</v>
      </c>
      <c r="Z22" s="35">
        <f t="shared" si="4"/>
        <v>14468</v>
      </c>
      <c r="AA22" s="34">
        <f t="shared" si="5"/>
        <v>14.842965532000001</v>
      </c>
      <c r="AB22" s="34">
        <f t="shared" si="6"/>
        <v>13</v>
      </c>
    </row>
    <row r="23" spans="1:28" ht="15.75" customHeight="1" x14ac:dyDescent="0.2">
      <c r="A23" s="170">
        <v>14</v>
      </c>
      <c r="B23" s="175" t="s">
        <v>107</v>
      </c>
      <c r="C23" s="180" t="s">
        <v>82</v>
      </c>
      <c r="D23" s="173">
        <v>4</v>
      </c>
      <c r="E23" s="174">
        <v>8457</v>
      </c>
      <c r="F23" s="171">
        <v>10</v>
      </c>
      <c r="G23" s="172">
        <v>0</v>
      </c>
      <c r="H23" s="173">
        <v>1</v>
      </c>
      <c r="I23" s="174">
        <v>4645</v>
      </c>
      <c r="J23" s="37"/>
      <c r="K23" s="38"/>
      <c r="L23" s="39"/>
      <c r="M23" s="40"/>
      <c r="N23" s="37"/>
      <c r="O23" s="38"/>
      <c r="P23" s="39"/>
      <c r="Q23" s="40"/>
      <c r="R23" s="37"/>
      <c r="S23" s="38"/>
      <c r="T23" s="81">
        <f t="shared" si="0"/>
        <v>15</v>
      </c>
      <c r="U23" s="32">
        <f t="shared" si="0"/>
        <v>13102</v>
      </c>
      <c r="V23" s="33">
        <f t="shared" si="1"/>
        <v>14</v>
      </c>
      <c r="W23" s="34">
        <f t="shared" si="2"/>
        <v>1</v>
      </c>
      <c r="X23" s="34">
        <f t="shared" si="3"/>
        <v>15</v>
      </c>
      <c r="Y23" s="34">
        <f t="shared" si="3"/>
        <v>13102</v>
      </c>
      <c r="Z23" s="35">
        <f t="shared" si="4"/>
        <v>8457</v>
      </c>
      <c r="AA23" s="34">
        <f t="shared" si="5"/>
        <v>14.868971543000001</v>
      </c>
      <c r="AB23" s="34">
        <f t="shared" si="6"/>
        <v>14</v>
      </c>
    </row>
    <row r="24" spans="1:28" ht="16.5" x14ac:dyDescent="0.2">
      <c r="A24" s="170">
        <v>15</v>
      </c>
      <c r="B24" s="175" t="s">
        <v>99</v>
      </c>
      <c r="C24" s="176" t="s">
        <v>79</v>
      </c>
      <c r="D24" s="173">
        <v>9</v>
      </c>
      <c r="E24" s="174">
        <v>5371</v>
      </c>
      <c r="F24" s="171">
        <v>2</v>
      </c>
      <c r="G24" s="172">
        <v>1632</v>
      </c>
      <c r="H24" s="173">
        <v>4</v>
      </c>
      <c r="I24" s="174">
        <v>3031</v>
      </c>
      <c r="J24" s="37"/>
      <c r="K24" s="38"/>
      <c r="L24" s="39"/>
      <c r="M24" s="40"/>
      <c r="N24" s="37"/>
      <c r="O24" s="38"/>
      <c r="P24" s="39"/>
      <c r="Q24" s="40"/>
      <c r="R24" s="37"/>
      <c r="S24" s="38"/>
      <c r="T24" s="81">
        <f t="shared" si="0"/>
        <v>15</v>
      </c>
      <c r="U24" s="32">
        <f t="shared" si="0"/>
        <v>10034</v>
      </c>
      <c r="V24" s="33">
        <f t="shared" si="1"/>
        <v>15</v>
      </c>
      <c r="W24" s="34">
        <f t="shared" si="2"/>
        <v>1</v>
      </c>
      <c r="X24" s="34">
        <f t="shared" si="3"/>
        <v>15</v>
      </c>
      <c r="Y24" s="34">
        <f t="shared" si="3"/>
        <v>10034</v>
      </c>
      <c r="Z24" s="35">
        <f t="shared" si="4"/>
        <v>5371</v>
      </c>
      <c r="AA24" s="34">
        <f t="shared" si="5"/>
        <v>14.899654629</v>
      </c>
      <c r="AB24" s="34">
        <f t="shared" si="6"/>
        <v>15</v>
      </c>
    </row>
    <row r="25" spans="1:28" ht="16.5" x14ac:dyDescent="0.2">
      <c r="A25" s="178">
        <v>16</v>
      </c>
      <c r="B25" s="175" t="s">
        <v>97</v>
      </c>
      <c r="C25" s="180" t="s">
        <v>78</v>
      </c>
      <c r="D25" s="173">
        <v>1</v>
      </c>
      <c r="E25" s="174">
        <v>10945</v>
      </c>
      <c r="F25" s="171">
        <v>8.5</v>
      </c>
      <c r="G25" s="172">
        <v>0</v>
      </c>
      <c r="H25" s="173">
        <v>7</v>
      </c>
      <c r="I25" s="174">
        <v>323</v>
      </c>
      <c r="J25" s="37"/>
      <c r="K25" s="38"/>
      <c r="L25" s="39"/>
      <c r="M25" s="40"/>
      <c r="N25" s="37"/>
      <c r="O25" s="38"/>
      <c r="P25" s="39"/>
      <c r="Q25" s="40"/>
      <c r="R25" s="37"/>
      <c r="S25" s="38"/>
      <c r="T25" s="81">
        <f t="shared" si="0"/>
        <v>16.5</v>
      </c>
      <c r="U25" s="32">
        <f t="shared" si="0"/>
        <v>11268</v>
      </c>
      <c r="V25" s="33">
        <f t="shared" si="1"/>
        <v>16</v>
      </c>
      <c r="W25" s="34">
        <f t="shared" si="2"/>
        <v>1</v>
      </c>
      <c r="X25" s="34">
        <f t="shared" si="3"/>
        <v>16.5</v>
      </c>
      <c r="Y25" s="34">
        <f t="shared" si="3"/>
        <v>11268</v>
      </c>
      <c r="Z25" s="35">
        <f t="shared" si="4"/>
        <v>10945</v>
      </c>
      <c r="AA25" s="34">
        <f t="shared" si="5"/>
        <v>16.387309054999999</v>
      </c>
      <c r="AB25" s="34">
        <f t="shared" si="6"/>
        <v>16</v>
      </c>
    </row>
    <row r="26" spans="1:28" ht="16.5" x14ac:dyDescent="0.2">
      <c r="A26" s="170">
        <v>17</v>
      </c>
      <c r="B26" s="175" t="s">
        <v>105</v>
      </c>
      <c r="C26" s="176" t="s">
        <v>77</v>
      </c>
      <c r="D26" s="173">
        <v>8</v>
      </c>
      <c r="E26" s="174">
        <v>8916</v>
      </c>
      <c r="F26" s="171">
        <v>5</v>
      </c>
      <c r="G26" s="172">
        <v>339</v>
      </c>
      <c r="H26" s="173">
        <v>5</v>
      </c>
      <c r="I26" s="174">
        <v>6212</v>
      </c>
      <c r="J26" s="37"/>
      <c r="K26" s="38"/>
      <c r="L26" s="39"/>
      <c r="M26" s="40"/>
      <c r="N26" s="37"/>
      <c r="O26" s="38"/>
      <c r="P26" s="39"/>
      <c r="Q26" s="40"/>
      <c r="R26" s="37"/>
      <c r="S26" s="38"/>
      <c r="T26" s="81">
        <f t="shared" si="0"/>
        <v>18</v>
      </c>
      <c r="U26" s="32">
        <f t="shared" si="0"/>
        <v>15467</v>
      </c>
      <c r="V26" s="33">
        <f t="shared" si="1"/>
        <v>17</v>
      </c>
      <c r="W26" s="34">
        <f t="shared" si="2"/>
        <v>1</v>
      </c>
      <c r="X26" s="34">
        <f t="shared" si="3"/>
        <v>18</v>
      </c>
      <c r="Y26" s="34">
        <f t="shared" si="3"/>
        <v>15467</v>
      </c>
      <c r="Z26" s="35">
        <f t="shared" si="4"/>
        <v>8916</v>
      </c>
      <c r="AA26" s="34">
        <f t="shared" si="5"/>
        <v>17.845321084000002</v>
      </c>
      <c r="AB26" s="34">
        <f t="shared" si="6"/>
        <v>17</v>
      </c>
    </row>
    <row r="27" spans="1:28" ht="16.5" x14ac:dyDescent="0.2">
      <c r="A27" s="170">
        <v>18</v>
      </c>
      <c r="B27" s="175" t="s">
        <v>102</v>
      </c>
      <c r="C27" s="180" t="s">
        <v>81</v>
      </c>
      <c r="D27" s="173">
        <v>2</v>
      </c>
      <c r="E27" s="174">
        <v>10830</v>
      </c>
      <c r="F27" s="171">
        <v>10</v>
      </c>
      <c r="G27" s="172">
        <v>0</v>
      </c>
      <c r="H27" s="173">
        <v>6</v>
      </c>
      <c r="I27" s="174">
        <v>422</v>
      </c>
      <c r="J27" s="37"/>
      <c r="K27" s="38"/>
      <c r="L27" s="39"/>
      <c r="M27" s="40"/>
      <c r="N27" s="37"/>
      <c r="O27" s="38"/>
      <c r="P27" s="39"/>
      <c r="Q27" s="40"/>
      <c r="R27" s="37"/>
      <c r="S27" s="38"/>
      <c r="T27" s="81">
        <f t="shared" si="0"/>
        <v>18</v>
      </c>
      <c r="U27" s="32">
        <f t="shared" si="0"/>
        <v>11252</v>
      </c>
      <c r="V27" s="33">
        <f t="shared" si="1"/>
        <v>18</v>
      </c>
      <c r="W27" s="34">
        <f t="shared" si="2"/>
        <v>1</v>
      </c>
      <c r="X27" s="34">
        <f t="shared" si="3"/>
        <v>18</v>
      </c>
      <c r="Y27" s="34">
        <f t="shared" si="3"/>
        <v>11252</v>
      </c>
      <c r="Z27" s="35">
        <f t="shared" si="4"/>
        <v>10830</v>
      </c>
      <c r="AA27" s="34">
        <f t="shared" si="5"/>
        <v>17.887469169999999</v>
      </c>
      <c r="AB27" s="34">
        <f t="shared" si="6"/>
        <v>18</v>
      </c>
    </row>
    <row r="28" spans="1:28" ht="16.5" x14ac:dyDescent="0.2">
      <c r="A28" s="178">
        <v>19</v>
      </c>
      <c r="B28" s="175" t="s">
        <v>100</v>
      </c>
      <c r="C28" s="180" t="s">
        <v>75</v>
      </c>
      <c r="D28" s="173">
        <v>7</v>
      </c>
      <c r="E28" s="174">
        <v>5055</v>
      </c>
      <c r="F28" s="171">
        <v>4</v>
      </c>
      <c r="G28" s="172">
        <v>627</v>
      </c>
      <c r="H28" s="173">
        <v>8</v>
      </c>
      <c r="I28" s="174">
        <v>1243</v>
      </c>
      <c r="J28" s="37"/>
      <c r="K28" s="38"/>
      <c r="L28" s="39"/>
      <c r="M28" s="40"/>
      <c r="N28" s="37"/>
      <c r="O28" s="38"/>
      <c r="P28" s="39"/>
      <c r="Q28" s="40"/>
      <c r="R28" s="37"/>
      <c r="S28" s="38"/>
      <c r="T28" s="81">
        <f t="shared" si="0"/>
        <v>19</v>
      </c>
      <c r="U28" s="32">
        <f t="shared" si="0"/>
        <v>6925</v>
      </c>
      <c r="V28" s="33">
        <f t="shared" si="1"/>
        <v>19</v>
      </c>
      <c r="W28" s="34">
        <f t="shared" si="2"/>
        <v>1</v>
      </c>
      <c r="X28" s="34">
        <f t="shared" si="3"/>
        <v>19</v>
      </c>
      <c r="Y28" s="34">
        <f t="shared" si="3"/>
        <v>6925</v>
      </c>
      <c r="Z28" s="35">
        <f t="shared" si="4"/>
        <v>5055</v>
      </c>
      <c r="AA28" s="34">
        <f t="shared" si="5"/>
        <v>18.930744945000001</v>
      </c>
      <c r="AB28" s="34">
        <f t="shared" si="6"/>
        <v>19</v>
      </c>
    </row>
    <row r="29" spans="1:28" ht="16.5" x14ac:dyDescent="0.2">
      <c r="A29" s="170">
        <v>20</v>
      </c>
      <c r="B29" s="175" t="s">
        <v>118</v>
      </c>
      <c r="C29" s="176" t="s">
        <v>82</v>
      </c>
      <c r="D29" s="173">
        <v>10</v>
      </c>
      <c r="E29" s="174">
        <v>0</v>
      </c>
      <c r="F29" s="171">
        <v>8.5</v>
      </c>
      <c r="G29" s="172">
        <v>0</v>
      </c>
      <c r="H29" s="173">
        <v>1</v>
      </c>
      <c r="I29" s="174">
        <v>7566</v>
      </c>
      <c r="J29" s="37"/>
      <c r="K29" s="38"/>
      <c r="L29" s="39"/>
      <c r="M29" s="40"/>
      <c r="N29" s="37"/>
      <c r="O29" s="38"/>
      <c r="P29" s="39"/>
      <c r="Q29" s="40"/>
      <c r="R29" s="37"/>
      <c r="S29" s="38"/>
      <c r="T29" s="81">
        <f t="shared" si="0"/>
        <v>19.5</v>
      </c>
      <c r="U29" s="32">
        <f t="shared" si="0"/>
        <v>7566</v>
      </c>
      <c r="V29" s="33">
        <f t="shared" si="1"/>
        <v>20</v>
      </c>
      <c r="W29" s="34">
        <f t="shared" si="2"/>
        <v>1</v>
      </c>
      <c r="X29" s="34">
        <f t="shared" si="3"/>
        <v>19.5</v>
      </c>
      <c r="Y29" s="34">
        <f t="shared" si="3"/>
        <v>7566</v>
      </c>
      <c r="Z29" s="35">
        <f t="shared" si="4"/>
        <v>7566</v>
      </c>
      <c r="AA29" s="34">
        <f t="shared" si="5"/>
        <v>19.424332434</v>
      </c>
      <c r="AB29" s="34">
        <f t="shared" si="6"/>
        <v>20</v>
      </c>
    </row>
    <row r="30" spans="1:28" ht="16.5" x14ac:dyDescent="0.2">
      <c r="A30" s="170">
        <v>21</v>
      </c>
      <c r="B30" s="175" t="s">
        <v>111</v>
      </c>
      <c r="C30" s="180" t="s">
        <v>78</v>
      </c>
      <c r="D30" s="173">
        <v>6</v>
      </c>
      <c r="E30" s="174">
        <v>7640</v>
      </c>
      <c r="F30" s="171">
        <v>10</v>
      </c>
      <c r="G30" s="172">
        <v>0</v>
      </c>
      <c r="H30" s="173">
        <v>6</v>
      </c>
      <c r="I30" s="174">
        <v>1701</v>
      </c>
      <c r="J30" s="37"/>
      <c r="K30" s="38"/>
      <c r="L30" s="39"/>
      <c r="M30" s="40"/>
      <c r="N30" s="37"/>
      <c r="O30" s="38"/>
      <c r="P30" s="39"/>
      <c r="Q30" s="40"/>
      <c r="R30" s="37"/>
      <c r="S30" s="38"/>
      <c r="T30" s="81">
        <f t="shared" si="0"/>
        <v>22</v>
      </c>
      <c r="U30" s="32">
        <f t="shared" si="0"/>
        <v>9341</v>
      </c>
      <c r="V30" s="33">
        <f t="shared" si="1"/>
        <v>21</v>
      </c>
      <c r="W30" s="34">
        <f t="shared" si="2"/>
        <v>1</v>
      </c>
      <c r="X30" s="34">
        <f t="shared" si="3"/>
        <v>22</v>
      </c>
      <c r="Y30" s="34">
        <f t="shared" si="3"/>
        <v>9341</v>
      </c>
      <c r="Z30" s="35">
        <f t="shared" si="4"/>
        <v>7640</v>
      </c>
      <c r="AA30" s="34">
        <f t="shared" si="5"/>
        <v>21.906582360000002</v>
      </c>
      <c r="AB30" s="34">
        <f t="shared" si="6"/>
        <v>21</v>
      </c>
    </row>
    <row r="31" spans="1:28" ht="16.5" x14ac:dyDescent="0.2">
      <c r="A31" s="178">
        <v>22</v>
      </c>
      <c r="B31" s="175" t="s">
        <v>104</v>
      </c>
      <c r="C31" s="180" t="s">
        <v>78</v>
      </c>
      <c r="D31" s="173">
        <v>4</v>
      </c>
      <c r="E31" s="174">
        <v>13432</v>
      </c>
      <c r="F31" s="171">
        <v>9</v>
      </c>
      <c r="G31" s="172">
        <v>0</v>
      </c>
      <c r="H31" s="173">
        <v>10</v>
      </c>
      <c r="I31" s="174">
        <v>0</v>
      </c>
      <c r="J31" s="37"/>
      <c r="K31" s="38"/>
      <c r="L31" s="39"/>
      <c r="M31" s="40"/>
      <c r="N31" s="37"/>
      <c r="O31" s="38"/>
      <c r="P31" s="39"/>
      <c r="Q31" s="40"/>
      <c r="R31" s="37"/>
      <c r="S31" s="38"/>
      <c r="T31" s="81">
        <f t="shared" si="0"/>
        <v>23</v>
      </c>
      <c r="U31" s="32">
        <f t="shared" si="0"/>
        <v>13432</v>
      </c>
      <c r="V31" s="33">
        <f t="shared" si="1"/>
        <v>22</v>
      </c>
      <c r="W31" s="34">
        <f t="shared" si="2"/>
        <v>1</v>
      </c>
      <c r="X31" s="34">
        <f t="shared" si="3"/>
        <v>23</v>
      </c>
      <c r="Y31" s="34">
        <f t="shared" si="3"/>
        <v>13432</v>
      </c>
      <c r="Z31" s="35">
        <f t="shared" si="4"/>
        <v>13432</v>
      </c>
      <c r="AA31" s="34">
        <f t="shared" si="5"/>
        <v>22.865666568000002</v>
      </c>
      <c r="AB31" s="34">
        <f t="shared" si="6"/>
        <v>22</v>
      </c>
    </row>
    <row r="32" spans="1:28" ht="16.5" x14ac:dyDescent="0.2">
      <c r="A32" s="170">
        <v>23</v>
      </c>
      <c r="B32" s="175" t="s">
        <v>106</v>
      </c>
      <c r="C32" s="180" t="s">
        <v>76</v>
      </c>
      <c r="D32" s="173">
        <v>5</v>
      </c>
      <c r="E32" s="174">
        <v>7776</v>
      </c>
      <c r="F32" s="171">
        <v>8</v>
      </c>
      <c r="G32" s="172">
        <v>0.1</v>
      </c>
      <c r="H32" s="173">
        <v>10</v>
      </c>
      <c r="I32" s="174">
        <v>0</v>
      </c>
      <c r="J32" s="37"/>
      <c r="K32" s="38"/>
      <c r="L32" s="39"/>
      <c r="M32" s="40"/>
      <c r="N32" s="37"/>
      <c r="O32" s="38"/>
      <c r="P32" s="39"/>
      <c r="Q32" s="40"/>
      <c r="R32" s="37"/>
      <c r="S32" s="38"/>
      <c r="T32" s="81">
        <f t="shared" si="0"/>
        <v>23</v>
      </c>
      <c r="U32" s="32">
        <f t="shared" si="0"/>
        <v>7776.1</v>
      </c>
      <c r="V32" s="33">
        <f t="shared" si="1"/>
        <v>23</v>
      </c>
      <c r="W32" s="34">
        <f t="shared" si="2"/>
        <v>1</v>
      </c>
      <c r="X32" s="34">
        <f t="shared" si="3"/>
        <v>23</v>
      </c>
      <c r="Y32" s="34">
        <f t="shared" si="3"/>
        <v>7776.1</v>
      </c>
      <c r="Z32" s="35">
        <f t="shared" si="4"/>
        <v>7776</v>
      </c>
      <c r="AA32" s="34">
        <f t="shared" si="5"/>
        <v>22.922231224000001</v>
      </c>
      <c r="AB32" s="34">
        <f t="shared" si="6"/>
        <v>23</v>
      </c>
    </row>
    <row r="33" spans="1:28" ht="16.5" x14ac:dyDescent="0.2">
      <c r="A33" s="170">
        <v>24</v>
      </c>
      <c r="B33" s="175" t="s">
        <v>108</v>
      </c>
      <c r="C33" s="176" t="s">
        <v>87</v>
      </c>
      <c r="D33" s="173">
        <v>9</v>
      </c>
      <c r="E33" s="174">
        <v>2949</v>
      </c>
      <c r="F33" s="171">
        <v>5</v>
      </c>
      <c r="G33" s="172">
        <v>598</v>
      </c>
      <c r="H33" s="173">
        <v>10</v>
      </c>
      <c r="I33" s="174">
        <v>0</v>
      </c>
      <c r="J33" s="37"/>
      <c r="K33" s="38"/>
      <c r="L33" s="39"/>
      <c r="M33" s="40"/>
      <c r="N33" s="37"/>
      <c r="O33" s="38"/>
      <c r="P33" s="39"/>
      <c r="Q33" s="40"/>
      <c r="R33" s="37"/>
      <c r="S33" s="38"/>
      <c r="T33" s="81">
        <f t="shared" si="0"/>
        <v>24</v>
      </c>
      <c r="U33" s="32">
        <f t="shared" si="0"/>
        <v>3547</v>
      </c>
      <c r="V33" s="33">
        <f t="shared" si="1"/>
        <v>24</v>
      </c>
      <c r="W33" s="34">
        <f t="shared" si="2"/>
        <v>1</v>
      </c>
      <c r="X33" s="34">
        <f t="shared" si="3"/>
        <v>24</v>
      </c>
      <c r="Y33" s="34">
        <f t="shared" si="3"/>
        <v>3547</v>
      </c>
      <c r="Z33" s="35">
        <f t="shared" si="4"/>
        <v>2949</v>
      </c>
      <c r="AA33" s="34">
        <f t="shared" si="5"/>
        <v>23.964527051000001</v>
      </c>
      <c r="AB33" s="34">
        <f t="shared" si="6"/>
        <v>24</v>
      </c>
    </row>
    <row r="34" spans="1:28" ht="16.5" x14ac:dyDescent="0.2">
      <c r="A34" s="178">
        <v>25</v>
      </c>
      <c r="B34" s="175" t="s">
        <v>165</v>
      </c>
      <c r="C34" s="176" t="s">
        <v>87</v>
      </c>
      <c r="D34" s="173">
        <v>10</v>
      </c>
      <c r="E34" s="174">
        <v>0</v>
      </c>
      <c r="F34" s="171">
        <v>10</v>
      </c>
      <c r="G34" s="172">
        <v>0</v>
      </c>
      <c r="H34" s="173">
        <v>4</v>
      </c>
      <c r="I34" s="174">
        <v>2006</v>
      </c>
      <c r="J34" s="37"/>
      <c r="K34" s="38"/>
      <c r="L34" s="39"/>
      <c r="M34" s="40"/>
      <c r="N34" s="37"/>
      <c r="O34" s="38"/>
      <c r="P34" s="39"/>
      <c r="Q34" s="40"/>
      <c r="R34" s="37"/>
      <c r="S34" s="38"/>
      <c r="T34" s="81">
        <f t="shared" si="0"/>
        <v>24</v>
      </c>
      <c r="U34" s="32">
        <f t="shared" si="0"/>
        <v>2006</v>
      </c>
      <c r="V34" s="33">
        <f t="shared" si="1"/>
        <v>25</v>
      </c>
      <c r="W34" s="34">
        <f t="shared" si="2"/>
        <v>1</v>
      </c>
      <c r="X34" s="34">
        <f t="shared" si="3"/>
        <v>24</v>
      </c>
      <c r="Y34" s="34">
        <f t="shared" si="3"/>
        <v>2006</v>
      </c>
      <c r="Z34" s="35">
        <f t="shared" si="4"/>
        <v>2006</v>
      </c>
      <c r="AA34" s="34">
        <f t="shared" si="5"/>
        <v>23.979937994</v>
      </c>
      <c r="AB34" s="34">
        <f t="shared" si="6"/>
        <v>25</v>
      </c>
    </row>
    <row r="35" spans="1:28" ht="16.5" x14ac:dyDescent="0.2">
      <c r="A35" s="170">
        <v>26</v>
      </c>
      <c r="B35" s="175" t="s">
        <v>109</v>
      </c>
      <c r="C35" s="176" t="s">
        <v>82</v>
      </c>
      <c r="D35" s="173">
        <v>10</v>
      </c>
      <c r="E35" s="174">
        <v>0</v>
      </c>
      <c r="F35" s="171">
        <v>4</v>
      </c>
      <c r="G35" s="172">
        <v>1514</v>
      </c>
      <c r="H35" s="173">
        <v>10</v>
      </c>
      <c r="I35" s="174">
        <v>0</v>
      </c>
      <c r="J35" s="37"/>
      <c r="K35" s="38"/>
      <c r="L35" s="39"/>
      <c r="M35" s="40"/>
      <c r="N35" s="37"/>
      <c r="O35" s="38"/>
      <c r="P35" s="39"/>
      <c r="Q35" s="40"/>
      <c r="R35" s="37"/>
      <c r="S35" s="38"/>
      <c r="T35" s="81">
        <f t="shared" si="0"/>
        <v>24</v>
      </c>
      <c r="U35" s="32">
        <f t="shared" si="0"/>
        <v>1514</v>
      </c>
      <c r="V35" s="33">
        <f t="shared" si="1"/>
        <v>26</v>
      </c>
      <c r="W35" s="34">
        <f t="shared" si="2"/>
        <v>1</v>
      </c>
      <c r="X35" s="34">
        <f t="shared" si="3"/>
        <v>24</v>
      </c>
      <c r="Y35" s="34">
        <f t="shared" si="3"/>
        <v>1514</v>
      </c>
      <c r="Z35" s="35">
        <f t="shared" si="4"/>
        <v>1514</v>
      </c>
      <c r="AA35" s="34">
        <f t="shared" si="5"/>
        <v>23.984858486</v>
      </c>
      <c r="AB35" s="34">
        <f t="shared" si="6"/>
        <v>26</v>
      </c>
    </row>
    <row r="36" spans="1:28" ht="16.5" x14ac:dyDescent="0.2">
      <c r="A36" s="170">
        <v>27</v>
      </c>
      <c r="B36" s="175" t="s">
        <v>110</v>
      </c>
      <c r="C36" s="180" t="s">
        <v>81</v>
      </c>
      <c r="D36" s="173">
        <v>7</v>
      </c>
      <c r="E36" s="174">
        <v>10836</v>
      </c>
      <c r="F36" s="171">
        <v>8</v>
      </c>
      <c r="G36" s="172">
        <v>299</v>
      </c>
      <c r="H36" s="173">
        <v>10</v>
      </c>
      <c r="I36" s="174">
        <v>0</v>
      </c>
      <c r="J36" s="37"/>
      <c r="K36" s="38"/>
      <c r="L36" s="39"/>
      <c r="M36" s="40"/>
      <c r="N36" s="37"/>
      <c r="O36" s="38"/>
      <c r="P36" s="39"/>
      <c r="Q36" s="40"/>
      <c r="R36" s="37"/>
      <c r="S36" s="38"/>
      <c r="T36" s="81">
        <f t="shared" si="0"/>
        <v>25</v>
      </c>
      <c r="U36" s="32">
        <f t="shared" si="0"/>
        <v>11135</v>
      </c>
      <c r="V36" s="33">
        <f t="shared" si="1"/>
        <v>27</v>
      </c>
      <c r="W36" s="34">
        <f t="shared" si="2"/>
        <v>1</v>
      </c>
      <c r="X36" s="34">
        <f t="shared" si="3"/>
        <v>25</v>
      </c>
      <c r="Y36" s="34">
        <f t="shared" si="3"/>
        <v>11135</v>
      </c>
      <c r="Z36" s="35">
        <f t="shared" si="4"/>
        <v>10836</v>
      </c>
      <c r="AA36" s="34">
        <f t="shared" si="5"/>
        <v>24.888639163999997</v>
      </c>
      <c r="AB36" s="34">
        <f t="shared" si="6"/>
        <v>27</v>
      </c>
    </row>
    <row r="37" spans="1:28" ht="16.5" x14ac:dyDescent="0.2">
      <c r="A37" s="178">
        <v>28</v>
      </c>
      <c r="B37" s="175" t="s">
        <v>115</v>
      </c>
      <c r="C37" s="176" t="s">
        <v>81</v>
      </c>
      <c r="D37" s="173">
        <v>10</v>
      </c>
      <c r="E37" s="174">
        <v>0</v>
      </c>
      <c r="F37" s="171">
        <v>7</v>
      </c>
      <c r="G37" s="172">
        <v>423</v>
      </c>
      <c r="H37" s="173">
        <v>8</v>
      </c>
      <c r="I37" s="174">
        <v>3073</v>
      </c>
      <c r="J37" s="37"/>
      <c r="K37" s="38"/>
      <c r="L37" s="39"/>
      <c r="M37" s="40"/>
      <c r="N37" s="37"/>
      <c r="O37" s="38"/>
      <c r="P37" s="39"/>
      <c r="Q37" s="40"/>
      <c r="R37" s="37"/>
      <c r="S37" s="38"/>
      <c r="T37" s="81">
        <f t="shared" si="0"/>
        <v>25</v>
      </c>
      <c r="U37" s="32">
        <f t="shared" si="0"/>
        <v>3496</v>
      </c>
      <c r="V37" s="33">
        <f t="shared" si="1"/>
        <v>28</v>
      </c>
      <c r="W37" s="34">
        <f t="shared" si="2"/>
        <v>1</v>
      </c>
      <c r="X37" s="34">
        <f t="shared" si="3"/>
        <v>25</v>
      </c>
      <c r="Y37" s="34">
        <f t="shared" si="3"/>
        <v>3496</v>
      </c>
      <c r="Z37" s="35">
        <f t="shared" si="4"/>
        <v>3073</v>
      </c>
      <c r="AA37" s="34">
        <f t="shared" si="5"/>
        <v>24.965036927</v>
      </c>
      <c r="AB37" s="34">
        <f t="shared" si="6"/>
        <v>28</v>
      </c>
    </row>
    <row r="38" spans="1:28" ht="16.5" x14ac:dyDescent="0.2">
      <c r="A38" s="170">
        <v>29</v>
      </c>
      <c r="B38" s="175" t="s">
        <v>166</v>
      </c>
      <c r="C38" s="176" t="s">
        <v>76</v>
      </c>
      <c r="D38" s="173">
        <v>10</v>
      </c>
      <c r="E38" s="174">
        <v>0</v>
      </c>
      <c r="F38" s="171">
        <v>10</v>
      </c>
      <c r="G38" s="172">
        <v>0</v>
      </c>
      <c r="H38" s="173">
        <v>5</v>
      </c>
      <c r="I38" s="174">
        <v>1892</v>
      </c>
      <c r="J38" s="37"/>
      <c r="K38" s="38"/>
      <c r="L38" s="39"/>
      <c r="M38" s="40"/>
      <c r="N38" s="37"/>
      <c r="O38" s="38"/>
      <c r="P38" s="39"/>
      <c r="Q38" s="40"/>
      <c r="R38" s="37"/>
      <c r="S38" s="38"/>
      <c r="T38" s="81">
        <f t="shared" si="0"/>
        <v>25</v>
      </c>
      <c r="U38" s="32">
        <f t="shared" si="0"/>
        <v>1892</v>
      </c>
      <c r="V38" s="33">
        <f t="shared" si="1"/>
        <v>29</v>
      </c>
      <c r="W38" s="34">
        <f t="shared" si="2"/>
        <v>1</v>
      </c>
      <c r="X38" s="34">
        <f t="shared" si="3"/>
        <v>25</v>
      </c>
      <c r="Y38" s="34">
        <f t="shared" si="3"/>
        <v>1892</v>
      </c>
      <c r="Z38" s="35">
        <f t="shared" si="4"/>
        <v>1892</v>
      </c>
      <c r="AA38" s="34">
        <f t="shared" si="5"/>
        <v>24.981078107999998</v>
      </c>
      <c r="AB38" s="34">
        <f t="shared" si="6"/>
        <v>29</v>
      </c>
    </row>
    <row r="39" spans="1:28" ht="16.5" x14ac:dyDescent="0.2">
      <c r="A39" s="170">
        <v>30</v>
      </c>
      <c r="B39" s="175" t="s">
        <v>112</v>
      </c>
      <c r="C39" s="180" t="s">
        <v>80</v>
      </c>
      <c r="D39" s="173">
        <v>9</v>
      </c>
      <c r="E39" s="174">
        <v>6432</v>
      </c>
      <c r="F39" s="171">
        <v>7</v>
      </c>
      <c r="G39" s="172">
        <v>0.2</v>
      </c>
      <c r="H39" s="173">
        <v>10</v>
      </c>
      <c r="I39" s="174">
        <v>0</v>
      </c>
      <c r="J39" s="37"/>
      <c r="K39" s="38"/>
      <c r="L39" s="39"/>
      <c r="M39" s="40"/>
      <c r="N39" s="37"/>
      <c r="O39" s="38"/>
      <c r="P39" s="39"/>
      <c r="Q39" s="40"/>
      <c r="R39" s="37"/>
      <c r="S39" s="38"/>
      <c r="T39" s="81">
        <f t="shared" si="0"/>
        <v>26</v>
      </c>
      <c r="U39" s="32">
        <f t="shared" si="0"/>
        <v>6432.2</v>
      </c>
      <c r="V39" s="33">
        <f t="shared" si="1"/>
        <v>30</v>
      </c>
      <c r="W39" s="34">
        <f t="shared" si="2"/>
        <v>1</v>
      </c>
      <c r="X39" s="34">
        <f t="shared" si="3"/>
        <v>26</v>
      </c>
      <c r="Y39" s="34">
        <f t="shared" si="3"/>
        <v>6432.2</v>
      </c>
      <c r="Z39" s="35">
        <f t="shared" si="4"/>
        <v>6432</v>
      </c>
      <c r="AA39" s="34">
        <f t="shared" si="5"/>
        <v>25.935671568</v>
      </c>
      <c r="AB39" s="34">
        <f t="shared" si="6"/>
        <v>30</v>
      </c>
    </row>
    <row r="40" spans="1:28" ht="16.5" x14ac:dyDescent="0.2">
      <c r="A40" s="178">
        <v>31</v>
      </c>
      <c r="B40" s="175" t="s">
        <v>113</v>
      </c>
      <c r="C40" s="176" t="s">
        <v>81</v>
      </c>
      <c r="D40" s="173">
        <v>10</v>
      </c>
      <c r="E40" s="174">
        <v>0</v>
      </c>
      <c r="F40" s="171">
        <v>6</v>
      </c>
      <c r="G40" s="172">
        <v>178</v>
      </c>
      <c r="H40" s="173">
        <v>10</v>
      </c>
      <c r="I40" s="174">
        <v>0</v>
      </c>
      <c r="J40" s="37"/>
      <c r="K40" s="38"/>
      <c r="L40" s="39"/>
      <c r="M40" s="40"/>
      <c r="N40" s="37"/>
      <c r="O40" s="38"/>
      <c r="P40" s="39"/>
      <c r="Q40" s="40"/>
      <c r="R40" s="37"/>
      <c r="S40" s="38"/>
      <c r="T40" s="81">
        <f t="shared" si="0"/>
        <v>26</v>
      </c>
      <c r="U40" s="32">
        <f t="shared" si="0"/>
        <v>178</v>
      </c>
      <c r="V40" s="33">
        <f t="shared" si="1"/>
        <v>31</v>
      </c>
      <c r="W40" s="34">
        <f t="shared" si="2"/>
        <v>1</v>
      </c>
      <c r="X40" s="34">
        <f t="shared" si="3"/>
        <v>26</v>
      </c>
      <c r="Y40" s="34">
        <f t="shared" si="3"/>
        <v>178</v>
      </c>
      <c r="Z40" s="35">
        <f t="shared" si="4"/>
        <v>178</v>
      </c>
      <c r="AA40" s="34">
        <f t="shared" si="5"/>
        <v>25.998219821999999</v>
      </c>
      <c r="AB40" s="34">
        <f t="shared" si="6"/>
        <v>31</v>
      </c>
    </row>
    <row r="41" spans="1:28" ht="16.5" x14ac:dyDescent="0.2">
      <c r="A41" s="170">
        <v>32</v>
      </c>
      <c r="B41" s="175" t="s">
        <v>114</v>
      </c>
      <c r="C41" s="176" t="s">
        <v>77</v>
      </c>
      <c r="D41" s="173">
        <v>7</v>
      </c>
      <c r="E41" s="174">
        <v>6426</v>
      </c>
      <c r="F41" s="171">
        <v>10</v>
      </c>
      <c r="G41" s="172">
        <v>0</v>
      </c>
      <c r="H41" s="173">
        <v>10</v>
      </c>
      <c r="I41" s="174">
        <v>0</v>
      </c>
      <c r="J41" s="37"/>
      <c r="K41" s="38"/>
      <c r="L41" s="39"/>
      <c r="M41" s="40"/>
      <c r="N41" s="37"/>
      <c r="O41" s="38"/>
      <c r="P41" s="39"/>
      <c r="Q41" s="40"/>
      <c r="R41" s="37" t="s">
        <v>50</v>
      </c>
      <c r="S41" s="38" t="s">
        <v>50</v>
      </c>
      <c r="T41" s="81">
        <f t="shared" si="0"/>
        <v>27</v>
      </c>
      <c r="U41" s="32">
        <f t="shared" si="0"/>
        <v>6426</v>
      </c>
      <c r="V41" s="33">
        <f t="shared" si="1"/>
        <v>32</v>
      </c>
      <c r="W41" s="34">
        <f t="shared" si="2"/>
        <v>1</v>
      </c>
      <c r="X41" s="34">
        <f t="shared" si="3"/>
        <v>27</v>
      </c>
      <c r="Y41" s="34">
        <f t="shared" si="3"/>
        <v>6426</v>
      </c>
      <c r="Z41" s="35">
        <f t="shared" si="4"/>
        <v>6426</v>
      </c>
      <c r="AA41" s="34">
        <f t="shared" si="5"/>
        <v>26.935733574</v>
      </c>
      <c r="AB41" s="34">
        <f t="shared" si="6"/>
        <v>32</v>
      </c>
    </row>
    <row r="42" spans="1:28" ht="16.5" x14ac:dyDescent="0.2">
      <c r="A42" s="170">
        <v>33</v>
      </c>
      <c r="B42" s="175" t="s">
        <v>116</v>
      </c>
      <c r="C42" s="180" t="s">
        <v>81</v>
      </c>
      <c r="D42" s="173">
        <v>8</v>
      </c>
      <c r="E42" s="174">
        <v>5780</v>
      </c>
      <c r="F42" s="171">
        <v>10</v>
      </c>
      <c r="G42" s="172">
        <v>0</v>
      </c>
      <c r="H42" s="173">
        <v>10</v>
      </c>
      <c r="I42" s="174">
        <v>0</v>
      </c>
      <c r="J42" s="37"/>
      <c r="K42" s="38"/>
      <c r="L42" s="39"/>
      <c r="M42" s="40"/>
      <c r="N42" s="37"/>
      <c r="O42" s="38"/>
      <c r="P42" s="39"/>
      <c r="Q42" s="40"/>
      <c r="R42" s="37"/>
      <c r="S42" s="38"/>
      <c r="T42" s="81">
        <f t="shared" ref="T42:U73" si="7">IF(ISNUMBER(D42)=TRUE,SUM(D42,F42,H42,J42,L42,N42,P42,R42),"")</f>
        <v>28</v>
      </c>
      <c r="U42" s="32">
        <f t="shared" si="7"/>
        <v>5780</v>
      </c>
      <c r="V42" s="33">
        <f t="shared" si="1"/>
        <v>33</v>
      </c>
      <c r="W42" s="34">
        <f t="shared" si="2"/>
        <v>1</v>
      </c>
      <c r="X42" s="34">
        <f t="shared" ref="X42:Y73" si="8">IF(ISNUMBER(T42)=TRUE,T42,"")</f>
        <v>28</v>
      </c>
      <c r="Y42" s="34">
        <f t="shared" si="8"/>
        <v>5780</v>
      </c>
      <c r="Z42" s="35">
        <f t="shared" si="4"/>
        <v>5780</v>
      </c>
      <c r="AA42" s="34">
        <f t="shared" si="5"/>
        <v>27.942194220000001</v>
      </c>
      <c r="AB42" s="34">
        <f t="shared" si="6"/>
        <v>33</v>
      </c>
    </row>
    <row r="43" spans="1:28" ht="16.5" x14ac:dyDescent="0.2">
      <c r="A43" s="178">
        <v>34</v>
      </c>
      <c r="B43" s="175" t="s">
        <v>117</v>
      </c>
      <c r="C43" s="180" t="s">
        <v>82</v>
      </c>
      <c r="D43" s="173">
        <v>8</v>
      </c>
      <c r="E43" s="174">
        <v>3203</v>
      </c>
      <c r="F43" s="171">
        <v>10</v>
      </c>
      <c r="G43" s="172">
        <v>0</v>
      </c>
      <c r="H43" s="173">
        <v>10</v>
      </c>
      <c r="I43" s="174">
        <v>0</v>
      </c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>
        <f t="shared" si="7"/>
        <v>28</v>
      </c>
      <c r="U43" s="32">
        <f t="shared" si="7"/>
        <v>3203</v>
      </c>
      <c r="V43" s="33">
        <f t="shared" si="1"/>
        <v>34</v>
      </c>
      <c r="W43" s="34">
        <f t="shared" si="2"/>
        <v>1</v>
      </c>
      <c r="X43" s="34">
        <f t="shared" si="8"/>
        <v>28</v>
      </c>
      <c r="Y43" s="34">
        <f t="shared" si="8"/>
        <v>3203</v>
      </c>
      <c r="Z43" s="35">
        <f t="shared" si="4"/>
        <v>3203</v>
      </c>
      <c r="AA43" s="34">
        <f t="shared" si="5"/>
        <v>27.967966797000003</v>
      </c>
      <c r="AB43" s="34">
        <f t="shared" si="6"/>
        <v>34</v>
      </c>
    </row>
    <row r="44" spans="1:28" ht="16.5" x14ac:dyDescent="0.2">
      <c r="A44" s="170">
        <v>35</v>
      </c>
      <c r="B44" s="175" t="s">
        <v>119</v>
      </c>
      <c r="C44" s="176" t="s">
        <v>78</v>
      </c>
      <c r="D44" s="173">
        <v>10</v>
      </c>
      <c r="E44" s="174">
        <v>0</v>
      </c>
      <c r="F44" s="171">
        <v>9</v>
      </c>
      <c r="G44" s="172">
        <v>0</v>
      </c>
      <c r="H44" s="173">
        <v>9</v>
      </c>
      <c r="I44" s="174">
        <v>2860</v>
      </c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>
        <f t="shared" si="7"/>
        <v>28</v>
      </c>
      <c r="U44" s="32">
        <f t="shared" si="7"/>
        <v>2860</v>
      </c>
      <c r="V44" s="33">
        <f t="shared" si="1"/>
        <v>35</v>
      </c>
      <c r="W44" s="34">
        <f t="shared" si="2"/>
        <v>1</v>
      </c>
      <c r="X44" s="34">
        <f t="shared" si="8"/>
        <v>28</v>
      </c>
      <c r="Y44" s="34">
        <f t="shared" si="8"/>
        <v>2860</v>
      </c>
      <c r="Z44" s="35">
        <f t="shared" si="4"/>
        <v>2860</v>
      </c>
      <c r="AA44" s="34">
        <f t="shared" si="5"/>
        <v>27.971397140000001</v>
      </c>
      <c r="AB44" s="34">
        <f t="shared" si="6"/>
        <v>35</v>
      </c>
    </row>
    <row r="45" spans="1:28" ht="16.5" x14ac:dyDescent="0.2">
      <c r="A45" s="36">
        <v>36</v>
      </c>
      <c r="B45" s="79"/>
      <c r="C45" s="84"/>
      <c r="D45" s="39"/>
      <c r="E45" s="40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B155B069-4D75-4E29-AD3C-1CFB2AA2D370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CD95-FF4D-4FED-9377-9DC2C7D8AA08}">
  <sheetPr codeName="List5">
    <pageSetUpPr fitToPage="1"/>
  </sheetPr>
  <dimension ref="A2:AA28"/>
  <sheetViews>
    <sheetView showRowColHeaders="0" zoomScale="80" zoomScaleNormal="80" workbookViewId="0">
      <selection activeCell="O20" sqref="O20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4" t="s">
        <v>0</v>
      </c>
      <c r="C4" s="114"/>
      <c r="D4" s="114"/>
      <c r="F4" s="115" t="s">
        <v>1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27" ht="23.25" x14ac:dyDescent="0.35">
      <c r="C5" s="3"/>
      <c r="E5" s="4" t="s">
        <v>2</v>
      </c>
      <c r="F5" s="115" t="s">
        <v>120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27" ht="23.25" x14ac:dyDescent="0.2">
      <c r="F6" s="116" t="s">
        <v>4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7" ht="13.5" thickBot="1" x14ac:dyDescent="0.25"/>
    <row r="8" spans="1:27" ht="20.25" customHeight="1" thickTop="1" x14ac:dyDescent="0.2">
      <c r="A8" s="117" t="s">
        <v>5</v>
      </c>
      <c r="B8" s="120" t="s">
        <v>6</v>
      </c>
      <c r="C8" s="104" t="s">
        <v>7</v>
      </c>
      <c r="D8" s="105"/>
      <c r="E8" s="106" t="s">
        <v>8</v>
      </c>
      <c r="F8" s="107"/>
      <c r="G8" s="104" t="s">
        <v>9</v>
      </c>
      <c r="H8" s="105"/>
      <c r="I8" s="106" t="s">
        <v>10</v>
      </c>
      <c r="J8" s="107"/>
      <c r="K8" s="104" t="s">
        <v>11</v>
      </c>
      <c r="L8" s="105"/>
      <c r="M8" s="106" t="s">
        <v>12</v>
      </c>
      <c r="N8" s="107"/>
      <c r="O8" s="104" t="s">
        <v>13</v>
      </c>
      <c r="P8" s="105"/>
      <c r="Q8" s="106" t="s">
        <v>14</v>
      </c>
      <c r="R8" s="105"/>
      <c r="S8" s="108" t="s">
        <v>15</v>
      </c>
      <c r="T8" s="109"/>
      <c r="U8" s="110"/>
    </row>
    <row r="9" spans="1:27" ht="39.950000000000003" customHeight="1" x14ac:dyDescent="0.2">
      <c r="A9" s="118"/>
      <c r="B9" s="121"/>
      <c r="C9" s="99" t="s">
        <v>121</v>
      </c>
      <c r="D9" s="100"/>
      <c r="E9" s="99" t="s">
        <v>122</v>
      </c>
      <c r="F9" s="100"/>
      <c r="G9" s="99" t="s">
        <v>123</v>
      </c>
      <c r="H9" s="100"/>
      <c r="I9" s="99" t="s">
        <v>124</v>
      </c>
      <c r="J9" s="100"/>
      <c r="K9" s="99" t="s">
        <v>125</v>
      </c>
      <c r="L9" s="100"/>
      <c r="M9" s="99" t="s">
        <v>126</v>
      </c>
      <c r="N9" s="100"/>
      <c r="O9" s="101"/>
      <c r="P9" s="102"/>
      <c r="Q9" s="103"/>
      <c r="R9" s="102"/>
      <c r="S9" s="111"/>
      <c r="T9" s="112"/>
      <c r="U9" s="113"/>
    </row>
    <row r="10" spans="1:27" ht="12.75" customHeight="1" x14ac:dyDescent="0.2">
      <c r="A10" s="119"/>
      <c r="B10" s="12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1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139">
        <v>1</v>
      </c>
      <c r="B13" s="140" t="s">
        <v>26</v>
      </c>
      <c r="C13" s="141">
        <v>1</v>
      </c>
      <c r="D13" s="142">
        <v>29958</v>
      </c>
      <c r="E13" s="143">
        <v>1</v>
      </c>
      <c r="F13" s="144">
        <v>39180</v>
      </c>
      <c r="G13" s="141">
        <v>4</v>
      </c>
      <c r="H13" s="142">
        <v>1021</v>
      </c>
      <c r="I13" s="29"/>
      <c r="J13" s="30"/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6</v>
      </c>
      <c r="T13" s="32">
        <f t="shared" si="0"/>
        <v>70159</v>
      </c>
      <c r="U13" s="33">
        <f t="shared" ref="U13:U25" si="1">IF(ISNUMBER(AA13)= TRUE,AA13,"")</f>
        <v>1</v>
      </c>
      <c r="W13" s="34">
        <f>IF(ISNUMBER(S13)=TRUE,S13,"")</f>
        <v>6</v>
      </c>
      <c r="X13" s="34">
        <f>IF(ISNUMBER(T13)=TRUE,T13,"")</f>
        <v>70159</v>
      </c>
      <c r="Y13" s="35">
        <f>MAX(D13,F13,H13,J13,L13,N13,P13,R13)</f>
        <v>39180</v>
      </c>
      <c r="Z13" s="34">
        <f>IF(ISNUMBER(W13)=TRUE,W13-X13/100000-Y13/1000000000,"")</f>
        <v>5.2983708199999997</v>
      </c>
      <c r="AA13" s="34">
        <f>IF(ISNUMBER(Z13)=TRUE,RANK(Z13,$Z$13:$Z$27,1),"")</f>
        <v>1</v>
      </c>
    </row>
    <row r="14" spans="1:27" s="34" customFormat="1" ht="42.75" customHeight="1" x14ac:dyDescent="0.25">
      <c r="A14" s="145">
        <v>2</v>
      </c>
      <c r="B14" s="140" t="s">
        <v>129</v>
      </c>
      <c r="C14" s="146">
        <v>4</v>
      </c>
      <c r="D14" s="147">
        <v>26232</v>
      </c>
      <c r="E14" s="148">
        <v>4</v>
      </c>
      <c r="F14" s="149">
        <v>27250</v>
      </c>
      <c r="G14" s="146">
        <v>2</v>
      </c>
      <c r="H14" s="147">
        <v>2097</v>
      </c>
      <c r="I14" s="39"/>
      <c r="J14" s="40"/>
      <c r="K14" s="37"/>
      <c r="L14" s="38"/>
      <c r="M14" s="39"/>
      <c r="N14" s="40"/>
      <c r="O14" s="37"/>
      <c r="P14" s="38"/>
      <c r="Q14" s="39"/>
      <c r="R14" s="40"/>
      <c r="S14" s="41">
        <f t="shared" si="0"/>
        <v>10</v>
      </c>
      <c r="T14" s="42">
        <f t="shared" si="0"/>
        <v>55579</v>
      </c>
      <c r="U14" s="33">
        <f t="shared" si="1"/>
        <v>2</v>
      </c>
      <c r="W14" s="34">
        <f t="shared" ref="W14:X27" si="2">IF(ISNUMBER(S14)=TRUE,S14,"")</f>
        <v>10</v>
      </c>
      <c r="X14" s="34">
        <f t="shared" si="2"/>
        <v>55579</v>
      </c>
      <c r="Y14" s="35">
        <f t="shared" ref="Y14:Y27" si="3">MAX(D14,F14,H14,J14,L14,N14,P14,R14)</f>
        <v>27250</v>
      </c>
      <c r="Z14" s="34">
        <f t="shared" ref="Z14:Z27" si="4">IF(ISNUMBER(W14)=TRUE,W14-X14/100000-Y14/1000000000,"")</f>
        <v>9.4441827499999995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45">
        <v>3</v>
      </c>
      <c r="B15" s="140" t="s">
        <v>128</v>
      </c>
      <c r="C15" s="146">
        <v>3</v>
      </c>
      <c r="D15" s="147">
        <v>28893</v>
      </c>
      <c r="E15" s="148">
        <v>5</v>
      </c>
      <c r="F15" s="149">
        <v>26815</v>
      </c>
      <c r="G15" s="146">
        <v>3</v>
      </c>
      <c r="H15" s="147">
        <v>975</v>
      </c>
      <c r="I15" s="39"/>
      <c r="J15" s="40"/>
      <c r="K15" s="37"/>
      <c r="L15" s="38"/>
      <c r="M15" s="39"/>
      <c r="N15" s="40"/>
      <c r="O15" s="37"/>
      <c r="P15" s="38"/>
      <c r="Q15" s="39"/>
      <c r="R15" s="40"/>
      <c r="S15" s="41">
        <f t="shared" si="0"/>
        <v>11</v>
      </c>
      <c r="T15" s="42">
        <f t="shared" si="0"/>
        <v>56683</v>
      </c>
      <c r="U15" s="33">
        <f t="shared" si="1"/>
        <v>3</v>
      </c>
      <c r="W15" s="34">
        <f t="shared" si="2"/>
        <v>11</v>
      </c>
      <c r="X15" s="34">
        <f t="shared" si="2"/>
        <v>56683</v>
      </c>
      <c r="Y15" s="35">
        <f t="shared" si="3"/>
        <v>28893</v>
      </c>
      <c r="Z15" s="34">
        <f t="shared" si="4"/>
        <v>10.433141107000001</v>
      </c>
      <c r="AA15" s="34">
        <f t="shared" si="5"/>
        <v>3</v>
      </c>
    </row>
    <row r="16" spans="1:27" s="34" customFormat="1" ht="42.75" customHeight="1" x14ac:dyDescent="0.25">
      <c r="A16" s="145">
        <v>4</v>
      </c>
      <c r="B16" s="140" t="s">
        <v>127</v>
      </c>
      <c r="C16" s="146">
        <v>5</v>
      </c>
      <c r="D16" s="147">
        <v>20974</v>
      </c>
      <c r="E16" s="148">
        <v>2</v>
      </c>
      <c r="F16" s="149">
        <v>30860</v>
      </c>
      <c r="G16" s="146">
        <v>5</v>
      </c>
      <c r="H16" s="147">
        <v>4</v>
      </c>
      <c r="I16" s="39"/>
      <c r="J16" s="40"/>
      <c r="K16" s="37"/>
      <c r="L16" s="38"/>
      <c r="M16" s="39"/>
      <c r="N16" s="40"/>
      <c r="O16" s="37"/>
      <c r="P16" s="38"/>
      <c r="Q16" s="39"/>
      <c r="R16" s="40"/>
      <c r="S16" s="41">
        <f t="shared" si="0"/>
        <v>12</v>
      </c>
      <c r="T16" s="42">
        <f t="shared" si="0"/>
        <v>51838</v>
      </c>
      <c r="U16" s="33">
        <f t="shared" si="1"/>
        <v>4</v>
      </c>
      <c r="W16" s="34">
        <f t="shared" si="2"/>
        <v>12</v>
      </c>
      <c r="X16" s="34">
        <f t="shared" si="2"/>
        <v>51838</v>
      </c>
      <c r="Y16" s="35">
        <f t="shared" si="3"/>
        <v>30860</v>
      </c>
      <c r="Z16" s="34">
        <f t="shared" si="4"/>
        <v>11.481589139999999</v>
      </c>
      <c r="AA16" s="34">
        <f t="shared" si="5"/>
        <v>4</v>
      </c>
    </row>
    <row r="17" spans="1:27" s="34" customFormat="1" ht="42.75" customHeight="1" x14ac:dyDescent="0.25">
      <c r="A17" s="145">
        <v>5</v>
      </c>
      <c r="B17" s="140" t="s">
        <v>28</v>
      </c>
      <c r="C17" s="146">
        <v>6</v>
      </c>
      <c r="D17" s="147">
        <v>24157</v>
      </c>
      <c r="E17" s="148">
        <v>3</v>
      </c>
      <c r="F17" s="149">
        <v>26175</v>
      </c>
      <c r="G17" s="146">
        <v>7</v>
      </c>
      <c r="H17" s="147">
        <v>245</v>
      </c>
      <c r="I17" s="39"/>
      <c r="J17" s="40"/>
      <c r="K17" s="37"/>
      <c r="L17" s="38"/>
      <c r="M17" s="39"/>
      <c r="N17" s="40"/>
      <c r="O17" s="37"/>
      <c r="P17" s="38"/>
      <c r="Q17" s="39"/>
      <c r="R17" s="40"/>
      <c r="S17" s="41">
        <f t="shared" si="0"/>
        <v>16</v>
      </c>
      <c r="T17" s="42">
        <f t="shared" si="0"/>
        <v>50577</v>
      </c>
      <c r="U17" s="33">
        <f t="shared" si="1"/>
        <v>5</v>
      </c>
      <c r="W17" s="34">
        <f t="shared" si="2"/>
        <v>16</v>
      </c>
      <c r="X17" s="34">
        <f t="shared" si="2"/>
        <v>50577</v>
      </c>
      <c r="Y17" s="35">
        <f t="shared" si="3"/>
        <v>26175</v>
      </c>
      <c r="Z17" s="34">
        <f t="shared" si="4"/>
        <v>15.494203825</v>
      </c>
      <c r="AA17" s="34">
        <f t="shared" si="5"/>
        <v>5</v>
      </c>
    </row>
    <row r="18" spans="1:27" s="34" customFormat="1" ht="42.75" customHeight="1" x14ac:dyDescent="0.25">
      <c r="A18" s="145">
        <v>6</v>
      </c>
      <c r="B18" s="140" t="s">
        <v>131</v>
      </c>
      <c r="C18" s="146">
        <v>8</v>
      </c>
      <c r="D18" s="147">
        <v>15840</v>
      </c>
      <c r="E18" s="148">
        <v>7</v>
      </c>
      <c r="F18" s="149">
        <v>18185</v>
      </c>
      <c r="G18" s="146">
        <v>1</v>
      </c>
      <c r="H18" s="147">
        <v>1741</v>
      </c>
      <c r="I18" s="39"/>
      <c r="J18" s="40"/>
      <c r="K18" s="37"/>
      <c r="L18" s="38"/>
      <c r="M18" s="39"/>
      <c r="N18" s="40"/>
      <c r="O18" s="37"/>
      <c r="P18" s="38"/>
      <c r="Q18" s="39"/>
      <c r="R18" s="40"/>
      <c r="S18" s="41">
        <f t="shared" si="0"/>
        <v>16</v>
      </c>
      <c r="T18" s="42">
        <f t="shared" si="0"/>
        <v>35766</v>
      </c>
      <c r="U18" s="33">
        <f t="shared" si="1"/>
        <v>6</v>
      </c>
      <c r="W18" s="34">
        <f t="shared" si="2"/>
        <v>16</v>
      </c>
      <c r="X18" s="34">
        <f t="shared" si="2"/>
        <v>35766</v>
      </c>
      <c r="Y18" s="35">
        <f t="shared" si="3"/>
        <v>18185</v>
      </c>
      <c r="Z18" s="34">
        <f t="shared" si="4"/>
        <v>15.642321815000001</v>
      </c>
      <c r="AA18" s="34">
        <f t="shared" si="5"/>
        <v>6</v>
      </c>
    </row>
    <row r="19" spans="1:27" s="34" customFormat="1" ht="42.75" customHeight="1" x14ac:dyDescent="0.25">
      <c r="A19" s="145">
        <v>7</v>
      </c>
      <c r="B19" s="140" t="s">
        <v>30</v>
      </c>
      <c r="C19" s="146">
        <v>2</v>
      </c>
      <c r="D19" s="147">
        <v>28939</v>
      </c>
      <c r="E19" s="148">
        <v>9</v>
      </c>
      <c r="F19" s="149">
        <v>20640</v>
      </c>
      <c r="G19" s="146">
        <v>6</v>
      </c>
      <c r="H19" s="147">
        <v>3</v>
      </c>
      <c r="I19" s="39"/>
      <c r="J19" s="40"/>
      <c r="K19" s="37"/>
      <c r="L19" s="38"/>
      <c r="M19" s="39"/>
      <c r="N19" s="40"/>
      <c r="O19" s="37"/>
      <c r="P19" s="38"/>
      <c r="Q19" s="39"/>
      <c r="R19" s="40"/>
      <c r="S19" s="41">
        <f t="shared" si="0"/>
        <v>17</v>
      </c>
      <c r="T19" s="42">
        <f t="shared" si="0"/>
        <v>49582</v>
      </c>
      <c r="U19" s="33">
        <f t="shared" si="1"/>
        <v>7</v>
      </c>
      <c r="W19" s="34">
        <f t="shared" si="2"/>
        <v>17</v>
      </c>
      <c r="X19" s="34">
        <f t="shared" si="2"/>
        <v>49582</v>
      </c>
      <c r="Y19" s="35">
        <f t="shared" si="3"/>
        <v>28939</v>
      </c>
      <c r="Z19" s="34">
        <f t="shared" si="4"/>
        <v>16.504151061000002</v>
      </c>
      <c r="AA19" s="34">
        <f t="shared" si="5"/>
        <v>7</v>
      </c>
    </row>
    <row r="20" spans="1:27" s="34" customFormat="1" ht="42.75" customHeight="1" x14ac:dyDescent="0.25">
      <c r="A20" s="145">
        <v>8</v>
      </c>
      <c r="B20" s="140" t="s">
        <v>130</v>
      </c>
      <c r="C20" s="146">
        <v>7</v>
      </c>
      <c r="D20" s="147">
        <v>23553</v>
      </c>
      <c r="E20" s="148">
        <v>6</v>
      </c>
      <c r="F20" s="149">
        <v>29130</v>
      </c>
      <c r="G20" s="146">
        <v>8</v>
      </c>
      <c r="H20" s="147">
        <v>383</v>
      </c>
      <c r="I20" s="39"/>
      <c r="J20" s="40"/>
      <c r="K20" s="37"/>
      <c r="L20" s="38"/>
      <c r="M20" s="39"/>
      <c r="N20" s="40"/>
      <c r="O20" s="37"/>
      <c r="P20" s="38"/>
      <c r="Q20" s="39"/>
      <c r="R20" s="40"/>
      <c r="S20" s="41">
        <f t="shared" si="0"/>
        <v>21</v>
      </c>
      <c r="T20" s="42">
        <f t="shared" si="0"/>
        <v>53066</v>
      </c>
      <c r="U20" s="33">
        <f t="shared" si="1"/>
        <v>8</v>
      </c>
      <c r="W20" s="34">
        <f t="shared" si="2"/>
        <v>21</v>
      </c>
      <c r="X20" s="34">
        <f t="shared" si="2"/>
        <v>53066</v>
      </c>
      <c r="Y20" s="35">
        <f t="shared" si="3"/>
        <v>29130</v>
      </c>
      <c r="Z20" s="34">
        <f t="shared" si="4"/>
        <v>20.469310869999997</v>
      </c>
      <c r="AA20" s="34">
        <f t="shared" si="5"/>
        <v>8</v>
      </c>
    </row>
    <row r="21" spans="1:27" s="34" customFormat="1" ht="42.75" customHeight="1" x14ac:dyDescent="0.25">
      <c r="A21" s="145">
        <v>9</v>
      </c>
      <c r="B21" s="140" t="s">
        <v>132</v>
      </c>
      <c r="C21" s="146">
        <v>9</v>
      </c>
      <c r="D21" s="147">
        <v>12642</v>
      </c>
      <c r="E21" s="148">
        <v>8</v>
      </c>
      <c r="F21" s="149">
        <v>21240</v>
      </c>
      <c r="G21" s="146">
        <v>9</v>
      </c>
      <c r="H21" s="147">
        <v>2</v>
      </c>
      <c r="I21" s="39"/>
      <c r="J21" s="40"/>
      <c r="K21" s="37"/>
      <c r="L21" s="38"/>
      <c r="M21" s="39"/>
      <c r="N21" s="40"/>
      <c r="O21" s="37"/>
      <c r="P21" s="38"/>
      <c r="Q21" s="39"/>
      <c r="R21" s="40"/>
      <c r="S21" s="41">
        <f t="shared" si="0"/>
        <v>26</v>
      </c>
      <c r="T21" s="42">
        <f t="shared" si="0"/>
        <v>33884</v>
      </c>
      <c r="U21" s="33">
        <f t="shared" si="1"/>
        <v>9</v>
      </c>
      <c r="W21" s="34">
        <f t="shared" si="2"/>
        <v>26</v>
      </c>
      <c r="X21" s="34">
        <f t="shared" si="2"/>
        <v>33884</v>
      </c>
      <c r="Y21" s="35">
        <f t="shared" si="3"/>
        <v>21240</v>
      </c>
      <c r="Z21" s="34">
        <f t="shared" si="4"/>
        <v>25.66113876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02D6-D027-4793-A137-DC07BBAF7F96}">
  <sheetPr codeName="List6"/>
  <dimension ref="A1:AB100"/>
  <sheetViews>
    <sheetView showRowColHeaders="0" topLeftCell="A4" zoomScaleNormal="100" workbookViewId="0">
      <selection activeCell="M24" sqref="M24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27"/>
      <c r="C1" s="127"/>
      <c r="E1" s="115" t="s">
        <v>1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8" ht="23.25" x14ac:dyDescent="0.35">
      <c r="B2" s="128" t="s">
        <v>34</v>
      </c>
      <c r="C2" s="128"/>
      <c r="D2" s="128"/>
      <c r="E2" s="115" t="s">
        <v>120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8" ht="23.25" x14ac:dyDescent="0.35">
      <c r="E3" s="129" t="s">
        <v>35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30" t="s">
        <v>5</v>
      </c>
      <c r="B5" s="132" t="s">
        <v>36</v>
      </c>
      <c r="C5" s="134" t="s">
        <v>6</v>
      </c>
      <c r="D5" s="106" t="s">
        <v>7</v>
      </c>
      <c r="E5" s="107"/>
      <c r="F5" s="104" t="s">
        <v>8</v>
      </c>
      <c r="G5" s="105"/>
      <c r="H5" s="106" t="s">
        <v>9</v>
      </c>
      <c r="I5" s="107"/>
      <c r="J5" s="104" t="s">
        <v>10</v>
      </c>
      <c r="K5" s="105"/>
      <c r="L5" s="106" t="s">
        <v>11</v>
      </c>
      <c r="M5" s="107"/>
      <c r="N5" s="104" t="s">
        <v>12</v>
      </c>
      <c r="O5" s="105"/>
      <c r="P5" s="106" t="s">
        <v>13</v>
      </c>
      <c r="Q5" s="107"/>
      <c r="R5" s="104" t="s">
        <v>14</v>
      </c>
      <c r="S5" s="105"/>
      <c r="T5" s="108" t="s">
        <v>15</v>
      </c>
      <c r="U5" s="109"/>
      <c r="V5" s="110"/>
    </row>
    <row r="6" spans="1:28" ht="39.950000000000003" customHeight="1" x14ac:dyDescent="0.2">
      <c r="A6" s="131"/>
      <c r="B6" s="133"/>
      <c r="C6" s="135"/>
      <c r="D6" s="99" t="s">
        <v>121</v>
      </c>
      <c r="E6" s="100"/>
      <c r="F6" s="99" t="s">
        <v>122</v>
      </c>
      <c r="G6" s="100"/>
      <c r="H6" s="99" t="s">
        <v>123</v>
      </c>
      <c r="I6" s="100"/>
      <c r="J6" s="99" t="s">
        <v>133</v>
      </c>
      <c r="K6" s="100"/>
      <c r="L6" s="99" t="s">
        <v>125</v>
      </c>
      <c r="M6" s="100"/>
      <c r="N6" s="99" t="s">
        <v>134</v>
      </c>
      <c r="O6" s="100"/>
      <c r="P6" s="101"/>
      <c r="Q6" s="102"/>
      <c r="R6" s="101"/>
      <c r="S6" s="102"/>
      <c r="T6" s="111"/>
      <c r="U6" s="112"/>
      <c r="V6" s="113"/>
    </row>
    <row r="7" spans="1:28" ht="12.75" customHeight="1" x14ac:dyDescent="0.2">
      <c r="A7" s="131"/>
      <c r="B7" s="133"/>
      <c r="C7" s="135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139">
        <v>1</v>
      </c>
      <c r="B10" s="150" t="s">
        <v>136</v>
      </c>
      <c r="C10" s="180" t="s">
        <v>26</v>
      </c>
      <c r="D10" s="148">
        <v>1</v>
      </c>
      <c r="E10" s="155">
        <v>9967</v>
      </c>
      <c r="F10" s="146">
        <v>1</v>
      </c>
      <c r="G10" s="147">
        <v>11970</v>
      </c>
      <c r="H10" s="148">
        <v>2</v>
      </c>
      <c r="I10" s="149">
        <v>428</v>
      </c>
      <c r="J10" s="37"/>
      <c r="K10" s="38"/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4</v>
      </c>
      <c r="U10" s="32">
        <f t="shared" si="0"/>
        <v>22365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4</v>
      </c>
      <c r="Y10" s="34">
        <f t="shared" si="3"/>
        <v>22365</v>
      </c>
      <c r="Z10" s="35">
        <f t="shared" ref="Z10:Z73" si="4">MAX(E10,G10,I10,K10,M10,O10,Q10,S10)</f>
        <v>11970</v>
      </c>
      <c r="AA10" s="34">
        <f t="shared" ref="AA10:AA73" si="5">IF(ISNUMBER(X10)=TRUE,X10-Y10/100000-Z10/1000000000,"")</f>
        <v>3.7763380299999998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45">
        <v>2</v>
      </c>
      <c r="B11" s="150" t="s">
        <v>137</v>
      </c>
      <c r="C11" s="180" t="s">
        <v>128</v>
      </c>
      <c r="D11" s="148">
        <v>1</v>
      </c>
      <c r="E11" s="155">
        <v>13100</v>
      </c>
      <c r="F11" s="146">
        <v>3</v>
      </c>
      <c r="G11" s="147">
        <v>9795</v>
      </c>
      <c r="H11" s="148">
        <v>1.5</v>
      </c>
      <c r="I11" s="149">
        <v>146</v>
      </c>
      <c r="J11" s="37"/>
      <c r="K11" s="38"/>
      <c r="L11" s="39"/>
      <c r="M11" s="40"/>
      <c r="N11" s="37"/>
      <c r="O11" s="38"/>
      <c r="P11" s="39"/>
      <c r="Q11" s="40"/>
      <c r="R11" s="37"/>
      <c r="S11" s="38"/>
      <c r="T11" s="81">
        <f t="shared" si="0"/>
        <v>5.5</v>
      </c>
      <c r="U11" s="32">
        <f t="shared" si="0"/>
        <v>23041</v>
      </c>
      <c r="V11" s="33">
        <f t="shared" si="1"/>
        <v>2</v>
      </c>
      <c r="W11" s="34">
        <f t="shared" si="2"/>
        <v>1</v>
      </c>
      <c r="X11" s="34">
        <f t="shared" si="3"/>
        <v>5.5</v>
      </c>
      <c r="Y11" s="34">
        <f t="shared" si="3"/>
        <v>23041</v>
      </c>
      <c r="Z11" s="35">
        <f t="shared" si="4"/>
        <v>13100</v>
      </c>
      <c r="AA11" s="34">
        <f t="shared" si="5"/>
        <v>5.2695768999999997</v>
      </c>
      <c r="AB11" s="34">
        <f t="shared" si="6"/>
        <v>2</v>
      </c>
    </row>
    <row r="12" spans="1:28" s="34" customFormat="1" ht="15" customHeight="1" x14ac:dyDescent="0.25">
      <c r="A12" s="145">
        <v>3</v>
      </c>
      <c r="B12" s="150" t="s">
        <v>135</v>
      </c>
      <c r="C12" s="180" t="s">
        <v>26</v>
      </c>
      <c r="D12" s="148">
        <v>1</v>
      </c>
      <c r="E12" s="155">
        <v>15791</v>
      </c>
      <c r="F12" s="146">
        <v>1</v>
      </c>
      <c r="G12" s="147">
        <v>19380</v>
      </c>
      <c r="H12" s="148">
        <v>4</v>
      </c>
      <c r="I12" s="149">
        <v>593</v>
      </c>
      <c r="J12" s="37"/>
      <c r="K12" s="38"/>
      <c r="L12" s="39"/>
      <c r="M12" s="40"/>
      <c r="N12" s="37"/>
      <c r="O12" s="38"/>
      <c r="P12" s="39"/>
      <c r="Q12" s="40"/>
      <c r="R12" s="37"/>
      <c r="S12" s="38"/>
      <c r="T12" s="81">
        <f t="shared" si="0"/>
        <v>6</v>
      </c>
      <c r="U12" s="32">
        <f t="shared" si="0"/>
        <v>35764</v>
      </c>
      <c r="V12" s="33">
        <f t="shared" si="1"/>
        <v>3</v>
      </c>
      <c r="W12" s="34">
        <f t="shared" si="2"/>
        <v>1</v>
      </c>
      <c r="X12" s="34">
        <f t="shared" si="3"/>
        <v>6</v>
      </c>
      <c r="Y12" s="34">
        <f t="shared" si="3"/>
        <v>35764</v>
      </c>
      <c r="Z12" s="35">
        <f t="shared" si="4"/>
        <v>19380</v>
      </c>
      <c r="AA12" s="34">
        <f t="shared" si="5"/>
        <v>5.6423406199999997</v>
      </c>
      <c r="AB12" s="34">
        <f t="shared" si="6"/>
        <v>3</v>
      </c>
    </row>
    <row r="13" spans="1:28" s="34" customFormat="1" ht="15" customHeight="1" x14ac:dyDescent="0.25">
      <c r="A13" s="139">
        <v>4</v>
      </c>
      <c r="B13" s="150" t="s">
        <v>138</v>
      </c>
      <c r="C13" s="180" t="s">
        <v>129</v>
      </c>
      <c r="D13" s="148">
        <v>3</v>
      </c>
      <c r="E13" s="155">
        <v>10100</v>
      </c>
      <c r="F13" s="146">
        <v>2</v>
      </c>
      <c r="G13" s="147">
        <v>10660</v>
      </c>
      <c r="H13" s="148">
        <v>2</v>
      </c>
      <c r="I13" s="149">
        <v>1302</v>
      </c>
      <c r="J13" s="37"/>
      <c r="K13" s="38"/>
      <c r="L13" s="39"/>
      <c r="M13" s="40"/>
      <c r="N13" s="37"/>
      <c r="O13" s="38"/>
      <c r="P13" s="39"/>
      <c r="Q13" s="40"/>
      <c r="R13" s="37"/>
      <c r="S13" s="38"/>
      <c r="T13" s="81">
        <f t="shared" si="0"/>
        <v>7</v>
      </c>
      <c r="U13" s="32">
        <f t="shared" si="0"/>
        <v>22062</v>
      </c>
      <c r="V13" s="33">
        <f t="shared" si="1"/>
        <v>4</v>
      </c>
      <c r="W13" s="34">
        <f t="shared" si="2"/>
        <v>1</v>
      </c>
      <c r="X13" s="34">
        <f t="shared" si="3"/>
        <v>7</v>
      </c>
      <c r="Y13" s="34">
        <f t="shared" si="3"/>
        <v>22062</v>
      </c>
      <c r="Z13" s="35">
        <f t="shared" si="4"/>
        <v>10660</v>
      </c>
      <c r="AA13" s="34">
        <f t="shared" si="5"/>
        <v>6.7793693399999997</v>
      </c>
      <c r="AB13" s="34">
        <f t="shared" si="6"/>
        <v>4</v>
      </c>
    </row>
    <row r="14" spans="1:28" s="34" customFormat="1" ht="15" customHeight="1" x14ac:dyDescent="0.25">
      <c r="A14" s="145">
        <v>5</v>
      </c>
      <c r="B14" s="151" t="s">
        <v>139</v>
      </c>
      <c r="C14" s="180" t="s">
        <v>127</v>
      </c>
      <c r="D14" s="146">
        <v>2</v>
      </c>
      <c r="E14" s="154">
        <v>9861</v>
      </c>
      <c r="F14" s="141">
        <v>4</v>
      </c>
      <c r="G14" s="152">
        <v>13340</v>
      </c>
      <c r="H14" s="143">
        <v>3.5</v>
      </c>
      <c r="I14" s="144">
        <v>2</v>
      </c>
      <c r="J14" s="27"/>
      <c r="K14" s="28"/>
      <c r="L14" s="29"/>
      <c r="M14" s="30"/>
      <c r="N14" s="27"/>
      <c r="O14" s="28"/>
      <c r="P14" s="29"/>
      <c r="Q14" s="30"/>
      <c r="R14" s="27"/>
      <c r="S14" s="28"/>
      <c r="T14" s="81">
        <f t="shared" si="0"/>
        <v>9.5</v>
      </c>
      <c r="U14" s="32">
        <f t="shared" si="0"/>
        <v>23203</v>
      </c>
      <c r="V14" s="33">
        <f t="shared" si="1"/>
        <v>5</v>
      </c>
      <c r="W14" s="34">
        <f t="shared" si="2"/>
        <v>1</v>
      </c>
      <c r="X14" s="34">
        <f t="shared" si="3"/>
        <v>9.5</v>
      </c>
      <c r="Y14" s="34">
        <f t="shared" si="3"/>
        <v>23203</v>
      </c>
      <c r="Z14" s="35">
        <f t="shared" si="4"/>
        <v>13340</v>
      </c>
      <c r="AA14" s="34">
        <f t="shared" si="5"/>
        <v>9.2679566599999994</v>
      </c>
      <c r="AB14" s="34">
        <f t="shared" si="6"/>
        <v>5</v>
      </c>
    </row>
    <row r="15" spans="1:28" s="34" customFormat="1" ht="15" customHeight="1" x14ac:dyDescent="0.25">
      <c r="A15" s="145">
        <v>6</v>
      </c>
      <c r="B15" s="150" t="s">
        <v>144</v>
      </c>
      <c r="C15" s="180" t="s">
        <v>128</v>
      </c>
      <c r="D15" s="148">
        <v>3</v>
      </c>
      <c r="E15" s="155">
        <v>9850</v>
      </c>
      <c r="F15" s="146">
        <v>5</v>
      </c>
      <c r="G15" s="147">
        <v>7660</v>
      </c>
      <c r="H15" s="148">
        <v>3</v>
      </c>
      <c r="I15" s="149">
        <v>829</v>
      </c>
      <c r="J15" s="37"/>
      <c r="K15" s="38"/>
      <c r="L15" s="39"/>
      <c r="M15" s="40"/>
      <c r="N15" s="37"/>
      <c r="O15" s="38"/>
      <c r="P15" s="39"/>
      <c r="Q15" s="40"/>
      <c r="R15" s="37"/>
      <c r="S15" s="38"/>
      <c r="T15" s="81">
        <f t="shared" si="0"/>
        <v>11</v>
      </c>
      <c r="U15" s="32">
        <f t="shared" si="0"/>
        <v>18339</v>
      </c>
      <c r="V15" s="33">
        <f t="shared" si="1"/>
        <v>6</v>
      </c>
      <c r="W15" s="34">
        <f t="shared" si="2"/>
        <v>1</v>
      </c>
      <c r="X15" s="34">
        <f t="shared" si="3"/>
        <v>11</v>
      </c>
      <c r="Y15" s="34">
        <f t="shared" si="3"/>
        <v>18339</v>
      </c>
      <c r="Z15" s="35">
        <f t="shared" si="4"/>
        <v>9850</v>
      </c>
      <c r="AA15" s="34">
        <f t="shared" si="5"/>
        <v>10.816600150000001</v>
      </c>
      <c r="AB15" s="34">
        <f t="shared" si="6"/>
        <v>6</v>
      </c>
    </row>
    <row r="16" spans="1:28" s="34" customFormat="1" ht="15" customHeight="1" x14ac:dyDescent="0.25">
      <c r="A16" s="139">
        <v>7</v>
      </c>
      <c r="B16" s="150" t="s">
        <v>146</v>
      </c>
      <c r="C16" s="153" t="s">
        <v>129</v>
      </c>
      <c r="D16" s="148">
        <v>3</v>
      </c>
      <c r="E16" s="155">
        <v>9275</v>
      </c>
      <c r="F16" s="146">
        <v>7</v>
      </c>
      <c r="G16" s="147">
        <v>7000</v>
      </c>
      <c r="H16" s="148">
        <v>1</v>
      </c>
      <c r="I16" s="149">
        <v>795</v>
      </c>
      <c r="J16" s="37"/>
      <c r="K16" s="38"/>
      <c r="L16" s="39"/>
      <c r="M16" s="40"/>
      <c r="N16" s="37"/>
      <c r="O16" s="38"/>
      <c r="P16" s="39"/>
      <c r="Q16" s="40"/>
      <c r="R16" s="37"/>
      <c r="S16" s="38"/>
      <c r="T16" s="81">
        <f t="shared" si="0"/>
        <v>11</v>
      </c>
      <c r="U16" s="32">
        <f t="shared" si="0"/>
        <v>17070</v>
      </c>
      <c r="V16" s="33">
        <f t="shared" si="1"/>
        <v>7</v>
      </c>
      <c r="W16" s="34">
        <f t="shared" si="2"/>
        <v>1</v>
      </c>
      <c r="X16" s="34">
        <f t="shared" si="3"/>
        <v>11</v>
      </c>
      <c r="Y16" s="34">
        <f t="shared" si="3"/>
        <v>17070</v>
      </c>
      <c r="Z16" s="35">
        <f t="shared" si="4"/>
        <v>9275</v>
      </c>
      <c r="AA16" s="34">
        <f t="shared" si="5"/>
        <v>10.829290725</v>
      </c>
      <c r="AB16" s="34">
        <f t="shared" si="6"/>
        <v>7</v>
      </c>
    </row>
    <row r="17" spans="1:28" s="34" customFormat="1" ht="15" customHeight="1" x14ac:dyDescent="0.25">
      <c r="A17" s="145">
        <v>8</v>
      </c>
      <c r="B17" s="150" t="s">
        <v>142</v>
      </c>
      <c r="C17" s="180" t="s">
        <v>143</v>
      </c>
      <c r="D17" s="148">
        <v>6</v>
      </c>
      <c r="E17" s="155">
        <v>7100</v>
      </c>
      <c r="F17" s="146">
        <v>2</v>
      </c>
      <c r="G17" s="147">
        <v>16000</v>
      </c>
      <c r="H17" s="148">
        <v>5</v>
      </c>
      <c r="I17" s="149">
        <v>383</v>
      </c>
      <c r="J17" s="37"/>
      <c r="K17" s="38"/>
      <c r="L17" s="39"/>
      <c r="M17" s="40"/>
      <c r="N17" s="37"/>
      <c r="O17" s="38"/>
      <c r="P17" s="39"/>
      <c r="Q17" s="40"/>
      <c r="R17" s="37"/>
      <c r="S17" s="38"/>
      <c r="T17" s="81">
        <f t="shared" si="0"/>
        <v>13</v>
      </c>
      <c r="U17" s="32">
        <f t="shared" si="0"/>
        <v>23483</v>
      </c>
      <c r="V17" s="33">
        <f t="shared" si="1"/>
        <v>8</v>
      </c>
      <c r="W17" s="34">
        <f t="shared" si="2"/>
        <v>1</v>
      </c>
      <c r="X17" s="34">
        <f t="shared" si="3"/>
        <v>13</v>
      </c>
      <c r="Y17" s="34">
        <f t="shared" si="3"/>
        <v>23483</v>
      </c>
      <c r="Z17" s="35">
        <f t="shared" si="4"/>
        <v>16000</v>
      </c>
      <c r="AA17" s="34">
        <f t="shared" si="5"/>
        <v>12.765153999999999</v>
      </c>
      <c r="AB17" s="34">
        <f t="shared" si="6"/>
        <v>8</v>
      </c>
    </row>
    <row r="18" spans="1:28" s="34" customFormat="1" ht="15" customHeight="1" x14ac:dyDescent="0.25">
      <c r="A18" s="145">
        <v>9</v>
      </c>
      <c r="B18" s="150" t="s">
        <v>140</v>
      </c>
      <c r="C18" s="180" t="s">
        <v>28</v>
      </c>
      <c r="D18" s="148">
        <v>2</v>
      </c>
      <c r="E18" s="155">
        <v>10900</v>
      </c>
      <c r="F18" s="146">
        <v>4</v>
      </c>
      <c r="G18" s="147">
        <v>8785</v>
      </c>
      <c r="H18" s="148">
        <v>7.5</v>
      </c>
      <c r="I18" s="149">
        <v>0</v>
      </c>
      <c r="J18" s="37"/>
      <c r="K18" s="38"/>
      <c r="L18" s="39"/>
      <c r="M18" s="40"/>
      <c r="N18" s="37"/>
      <c r="O18" s="38"/>
      <c r="P18" s="39"/>
      <c r="Q18" s="40"/>
      <c r="R18" s="37"/>
      <c r="S18" s="38"/>
      <c r="T18" s="81">
        <f t="shared" si="0"/>
        <v>13.5</v>
      </c>
      <c r="U18" s="32">
        <f t="shared" si="0"/>
        <v>19685</v>
      </c>
      <c r="V18" s="33">
        <f t="shared" si="1"/>
        <v>9</v>
      </c>
      <c r="W18" s="34">
        <f t="shared" si="2"/>
        <v>1</v>
      </c>
      <c r="X18" s="34">
        <f t="shared" si="3"/>
        <v>13.5</v>
      </c>
      <c r="Y18" s="34">
        <f t="shared" si="3"/>
        <v>19685</v>
      </c>
      <c r="Z18" s="35">
        <f t="shared" si="4"/>
        <v>10900</v>
      </c>
      <c r="AA18" s="34">
        <f t="shared" si="5"/>
        <v>13.303139100000001</v>
      </c>
      <c r="AB18" s="34">
        <f t="shared" si="6"/>
        <v>9</v>
      </c>
    </row>
    <row r="19" spans="1:28" s="34" customFormat="1" ht="15" customHeight="1" x14ac:dyDescent="0.25">
      <c r="A19" s="139">
        <v>10</v>
      </c>
      <c r="B19" s="150" t="s">
        <v>157</v>
      </c>
      <c r="C19" s="153" t="s">
        <v>131</v>
      </c>
      <c r="D19" s="148">
        <v>6</v>
      </c>
      <c r="E19" s="155">
        <v>5100</v>
      </c>
      <c r="F19" s="146">
        <v>7</v>
      </c>
      <c r="G19" s="147">
        <v>4065</v>
      </c>
      <c r="H19" s="148">
        <v>1</v>
      </c>
      <c r="I19" s="149">
        <v>1595</v>
      </c>
      <c r="J19" s="37"/>
      <c r="K19" s="38"/>
      <c r="L19" s="39"/>
      <c r="M19" s="40"/>
      <c r="N19" s="37"/>
      <c r="O19" s="38"/>
      <c r="P19" s="39"/>
      <c r="Q19" s="40"/>
      <c r="R19" s="37"/>
      <c r="S19" s="38"/>
      <c r="T19" s="81">
        <f t="shared" si="0"/>
        <v>14</v>
      </c>
      <c r="U19" s="32">
        <f t="shared" si="0"/>
        <v>10760</v>
      </c>
      <c r="V19" s="33">
        <f t="shared" si="1"/>
        <v>10</v>
      </c>
      <c r="W19" s="34">
        <f t="shared" si="2"/>
        <v>1</v>
      </c>
      <c r="X19" s="34">
        <f t="shared" si="3"/>
        <v>14</v>
      </c>
      <c r="Y19" s="34">
        <f t="shared" si="3"/>
        <v>10760</v>
      </c>
      <c r="Z19" s="35">
        <f t="shared" si="4"/>
        <v>5100</v>
      </c>
      <c r="AA19" s="34">
        <f t="shared" si="5"/>
        <v>13.892394900000001</v>
      </c>
      <c r="AB19" s="34">
        <f t="shared" si="6"/>
        <v>10</v>
      </c>
    </row>
    <row r="20" spans="1:28" s="34" customFormat="1" ht="15" customHeight="1" x14ac:dyDescent="0.25">
      <c r="A20" s="145">
        <v>11</v>
      </c>
      <c r="B20" s="150" t="s">
        <v>159</v>
      </c>
      <c r="C20" s="153" t="s">
        <v>131</v>
      </c>
      <c r="D20" s="148">
        <v>4</v>
      </c>
      <c r="E20" s="155">
        <v>8287</v>
      </c>
      <c r="F20" s="146">
        <v>10</v>
      </c>
      <c r="G20" s="147">
        <v>0</v>
      </c>
      <c r="H20" s="148">
        <v>1.5</v>
      </c>
      <c r="I20" s="149">
        <v>146</v>
      </c>
      <c r="J20" s="37"/>
      <c r="K20" s="38"/>
      <c r="L20" s="39"/>
      <c r="M20" s="40"/>
      <c r="N20" s="37"/>
      <c r="O20" s="38"/>
      <c r="P20" s="39"/>
      <c r="Q20" s="40"/>
      <c r="R20" s="37"/>
      <c r="S20" s="38"/>
      <c r="T20" s="81">
        <f t="shared" si="0"/>
        <v>15.5</v>
      </c>
      <c r="U20" s="32">
        <f t="shared" si="0"/>
        <v>8433</v>
      </c>
      <c r="V20" s="33">
        <f t="shared" si="1"/>
        <v>11</v>
      </c>
      <c r="W20" s="34">
        <f t="shared" si="2"/>
        <v>1</v>
      </c>
      <c r="X20" s="34">
        <f t="shared" si="3"/>
        <v>15.5</v>
      </c>
      <c r="Y20" s="34">
        <f t="shared" si="3"/>
        <v>8433</v>
      </c>
      <c r="Z20" s="35">
        <f t="shared" si="4"/>
        <v>8287</v>
      </c>
      <c r="AA20" s="34">
        <f t="shared" si="5"/>
        <v>15.415661713</v>
      </c>
      <c r="AB20" s="34">
        <f t="shared" si="6"/>
        <v>11</v>
      </c>
    </row>
    <row r="21" spans="1:28" s="34" customFormat="1" ht="15" customHeight="1" x14ac:dyDescent="0.25">
      <c r="A21" s="145">
        <v>12</v>
      </c>
      <c r="B21" s="150" t="s">
        <v>167</v>
      </c>
      <c r="C21" s="180" t="s">
        <v>28</v>
      </c>
      <c r="D21" s="148">
        <v>5</v>
      </c>
      <c r="E21" s="155">
        <v>7370</v>
      </c>
      <c r="F21" s="146">
        <v>8</v>
      </c>
      <c r="G21" s="147">
        <v>6320</v>
      </c>
      <c r="H21" s="148">
        <v>3</v>
      </c>
      <c r="I21" s="149">
        <v>244</v>
      </c>
      <c r="J21" s="37"/>
      <c r="K21" s="38"/>
      <c r="L21" s="39"/>
      <c r="M21" s="40"/>
      <c r="N21" s="37"/>
      <c r="O21" s="38"/>
      <c r="P21" s="39"/>
      <c r="Q21" s="40"/>
      <c r="R21" s="37"/>
      <c r="S21" s="38"/>
      <c r="T21" s="81">
        <f t="shared" si="0"/>
        <v>16</v>
      </c>
      <c r="U21" s="32">
        <f t="shared" si="0"/>
        <v>13934</v>
      </c>
      <c r="V21" s="33">
        <f t="shared" si="1"/>
        <v>12</v>
      </c>
      <c r="W21" s="34">
        <f t="shared" si="2"/>
        <v>1</v>
      </c>
      <c r="X21" s="34">
        <f t="shared" si="3"/>
        <v>16</v>
      </c>
      <c r="Y21" s="34">
        <f t="shared" si="3"/>
        <v>13934</v>
      </c>
      <c r="Z21" s="35">
        <f t="shared" si="4"/>
        <v>7370</v>
      </c>
      <c r="AA21" s="34">
        <f t="shared" si="5"/>
        <v>15.860652629999999</v>
      </c>
      <c r="AB21" s="34">
        <f t="shared" si="6"/>
        <v>12</v>
      </c>
    </row>
    <row r="22" spans="1:28" ht="15" customHeight="1" x14ac:dyDescent="0.2">
      <c r="A22" s="139">
        <v>13</v>
      </c>
      <c r="B22" s="150" t="s">
        <v>147</v>
      </c>
      <c r="C22" s="180" t="s">
        <v>127</v>
      </c>
      <c r="D22" s="148">
        <v>5</v>
      </c>
      <c r="E22" s="155">
        <v>7513</v>
      </c>
      <c r="F22" s="146">
        <v>5</v>
      </c>
      <c r="G22" s="147">
        <v>7520</v>
      </c>
      <c r="H22" s="148">
        <v>6.5</v>
      </c>
      <c r="I22" s="149">
        <v>2</v>
      </c>
      <c r="J22" s="37"/>
      <c r="K22" s="38"/>
      <c r="L22" s="39"/>
      <c r="M22" s="40"/>
      <c r="N22" s="37"/>
      <c r="O22" s="38"/>
      <c r="P22" s="39"/>
      <c r="Q22" s="40"/>
      <c r="R22" s="37"/>
      <c r="S22" s="38"/>
      <c r="T22" s="81">
        <f t="shared" si="0"/>
        <v>16.5</v>
      </c>
      <c r="U22" s="32">
        <f t="shared" si="0"/>
        <v>15035</v>
      </c>
      <c r="V22" s="33">
        <f t="shared" si="1"/>
        <v>13</v>
      </c>
      <c r="W22" s="34">
        <f t="shared" si="2"/>
        <v>1</v>
      </c>
      <c r="X22" s="34">
        <f t="shared" si="3"/>
        <v>16.5</v>
      </c>
      <c r="Y22" s="34">
        <f t="shared" si="3"/>
        <v>15035</v>
      </c>
      <c r="Z22" s="35">
        <f t="shared" si="4"/>
        <v>7520</v>
      </c>
      <c r="AA22" s="34">
        <f t="shared" si="5"/>
        <v>16.34964248</v>
      </c>
      <c r="AB22" s="34">
        <f t="shared" si="6"/>
        <v>13</v>
      </c>
    </row>
    <row r="23" spans="1:28" ht="15.75" customHeight="1" x14ac:dyDescent="0.2">
      <c r="A23" s="145">
        <v>14</v>
      </c>
      <c r="B23" s="150" t="s">
        <v>141</v>
      </c>
      <c r="C23" s="153" t="s">
        <v>30</v>
      </c>
      <c r="D23" s="148">
        <v>4</v>
      </c>
      <c r="E23" s="155">
        <v>9663</v>
      </c>
      <c r="F23" s="146">
        <v>3</v>
      </c>
      <c r="G23" s="147">
        <v>15560</v>
      </c>
      <c r="H23" s="148">
        <v>10</v>
      </c>
      <c r="I23" s="149">
        <v>0</v>
      </c>
      <c r="J23" s="37"/>
      <c r="K23" s="38"/>
      <c r="L23" s="39"/>
      <c r="M23" s="40"/>
      <c r="N23" s="37"/>
      <c r="O23" s="38"/>
      <c r="P23" s="39"/>
      <c r="Q23" s="40"/>
      <c r="R23" s="37"/>
      <c r="S23" s="38"/>
      <c r="T23" s="81">
        <f t="shared" si="0"/>
        <v>17</v>
      </c>
      <c r="U23" s="32">
        <f t="shared" si="0"/>
        <v>25223</v>
      </c>
      <c r="V23" s="33">
        <f t="shared" si="1"/>
        <v>14</v>
      </c>
      <c r="W23" s="34">
        <f t="shared" si="2"/>
        <v>1</v>
      </c>
      <c r="X23" s="34">
        <f t="shared" si="3"/>
        <v>17</v>
      </c>
      <c r="Y23" s="34">
        <f t="shared" si="3"/>
        <v>25223</v>
      </c>
      <c r="Z23" s="35">
        <f t="shared" si="4"/>
        <v>15560</v>
      </c>
      <c r="AA23" s="34">
        <f t="shared" si="5"/>
        <v>16.747754439999998</v>
      </c>
      <c r="AB23" s="34">
        <f t="shared" si="6"/>
        <v>14</v>
      </c>
    </row>
    <row r="24" spans="1:28" ht="16.5" x14ac:dyDescent="0.2">
      <c r="A24" s="145">
        <v>15</v>
      </c>
      <c r="B24" s="150" t="s">
        <v>148</v>
      </c>
      <c r="C24" s="180" t="s">
        <v>127</v>
      </c>
      <c r="D24" s="148">
        <v>8</v>
      </c>
      <c r="E24" s="155">
        <v>3600</v>
      </c>
      <c r="F24" s="146">
        <v>3</v>
      </c>
      <c r="G24" s="147">
        <v>10000</v>
      </c>
      <c r="H24" s="148">
        <v>6.5</v>
      </c>
      <c r="I24" s="149">
        <v>0</v>
      </c>
      <c r="J24" s="37"/>
      <c r="K24" s="38"/>
      <c r="L24" s="39"/>
      <c r="M24" s="40"/>
      <c r="N24" s="37"/>
      <c r="O24" s="38"/>
      <c r="P24" s="39"/>
      <c r="Q24" s="40"/>
      <c r="R24" s="37"/>
      <c r="S24" s="38"/>
      <c r="T24" s="81">
        <f t="shared" si="0"/>
        <v>17.5</v>
      </c>
      <c r="U24" s="32">
        <f t="shared" si="0"/>
        <v>13600</v>
      </c>
      <c r="V24" s="33">
        <f t="shared" si="1"/>
        <v>15</v>
      </c>
      <c r="W24" s="34">
        <f t="shared" si="2"/>
        <v>1</v>
      </c>
      <c r="X24" s="34">
        <f t="shared" si="3"/>
        <v>17.5</v>
      </c>
      <c r="Y24" s="34">
        <f t="shared" si="3"/>
        <v>13600</v>
      </c>
      <c r="Z24" s="35">
        <f t="shared" si="4"/>
        <v>10000</v>
      </c>
      <c r="AA24" s="34">
        <f t="shared" si="5"/>
        <v>17.363990000000001</v>
      </c>
      <c r="AB24" s="34">
        <f t="shared" si="6"/>
        <v>15</v>
      </c>
    </row>
    <row r="25" spans="1:28" ht="16.5" x14ac:dyDescent="0.2">
      <c r="A25" s="139">
        <v>16</v>
      </c>
      <c r="B25" s="150" t="s">
        <v>149</v>
      </c>
      <c r="C25" s="153" t="s">
        <v>131</v>
      </c>
      <c r="D25" s="148">
        <v>9</v>
      </c>
      <c r="E25" s="155">
        <v>2453</v>
      </c>
      <c r="F25" s="146">
        <v>2</v>
      </c>
      <c r="G25" s="147">
        <v>10620</v>
      </c>
      <c r="H25" s="148">
        <v>6.5</v>
      </c>
      <c r="I25" s="149">
        <v>0</v>
      </c>
      <c r="J25" s="37"/>
      <c r="K25" s="38"/>
      <c r="L25" s="39"/>
      <c r="M25" s="40"/>
      <c r="N25" s="37"/>
      <c r="O25" s="38"/>
      <c r="P25" s="39"/>
      <c r="Q25" s="40"/>
      <c r="R25" s="37" t="s">
        <v>50</v>
      </c>
      <c r="S25" s="38" t="s">
        <v>50</v>
      </c>
      <c r="T25" s="81">
        <f t="shared" si="0"/>
        <v>17.5</v>
      </c>
      <c r="U25" s="32">
        <f t="shared" si="0"/>
        <v>13073</v>
      </c>
      <c r="V25" s="33">
        <f t="shared" si="1"/>
        <v>16</v>
      </c>
      <c r="W25" s="34">
        <f t="shared" si="2"/>
        <v>1</v>
      </c>
      <c r="X25" s="34">
        <f t="shared" si="3"/>
        <v>17.5</v>
      </c>
      <c r="Y25" s="34">
        <f t="shared" si="3"/>
        <v>13073</v>
      </c>
      <c r="Z25" s="35">
        <f t="shared" si="4"/>
        <v>10620</v>
      </c>
      <c r="AA25" s="34">
        <f t="shared" si="5"/>
        <v>17.369259379999999</v>
      </c>
      <c r="AB25" s="34">
        <f t="shared" si="6"/>
        <v>16</v>
      </c>
    </row>
    <row r="26" spans="1:28" ht="16.5" x14ac:dyDescent="0.2">
      <c r="A26" s="145">
        <v>17</v>
      </c>
      <c r="B26" s="150" t="s">
        <v>151</v>
      </c>
      <c r="C26" s="153" t="s">
        <v>30</v>
      </c>
      <c r="D26" s="148">
        <v>2</v>
      </c>
      <c r="E26" s="155">
        <v>9296</v>
      </c>
      <c r="F26" s="146">
        <v>9</v>
      </c>
      <c r="G26" s="147">
        <v>2395</v>
      </c>
      <c r="H26" s="148">
        <v>6.5</v>
      </c>
      <c r="I26" s="149">
        <v>0</v>
      </c>
      <c r="J26" s="37"/>
      <c r="K26" s="38"/>
      <c r="L26" s="39"/>
      <c r="M26" s="40"/>
      <c r="N26" s="37"/>
      <c r="O26" s="38"/>
      <c r="P26" s="39"/>
      <c r="Q26" s="40"/>
      <c r="R26" s="37"/>
      <c r="S26" s="38"/>
      <c r="T26" s="81">
        <f t="shared" si="0"/>
        <v>17.5</v>
      </c>
      <c r="U26" s="32">
        <f t="shared" si="0"/>
        <v>11691</v>
      </c>
      <c r="V26" s="33">
        <f t="shared" si="1"/>
        <v>17</v>
      </c>
      <c r="W26" s="34">
        <f t="shared" si="2"/>
        <v>1</v>
      </c>
      <c r="X26" s="34">
        <f t="shared" si="3"/>
        <v>17.5</v>
      </c>
      <c r="Y26" s="34">
        <f t="shared" si="3"/>
        <v>11691</v>
      </c>
      <c r="Z26" s="35">
        <f t="shared" si="4"/>
        <v>9296</v>
      </c>
      <c r="AA26" s="34">
        <f t="shared" si="5"/>
        <v>17.383080703999997</v>
      </c>
      <c r="AB26" s="34">
        <f t="shared" si="6"/>
        <v>17</v>
      </c>
    </row>
    <row r="27" spans="1:28" ht="16.5" x14ac:dyDescent="0.2">
      <c r="A27" s="145">
        <v>18</v>
      </c>
      <c r="B27" s="150" t="s">
        <v>158</v>
      </c>
      <c r="C27" s="180" t="s">
        <v>132</v>
      </c>
      <c r="D27" s="148">
        <v>8</v>
      </c>
      <c r="E27" s="155">
        <v>4099</v>
      </c>
      <c r="F27" s="146">
        <v>6</v>
      </c>
      <c r="G27" s="147">
        <v>7180</v>
      </c>
      <c r="H27" s="148">
        <v>3.5</v>
      </c>
      <c r="I27" s="149">
        <v>2</v>
      </c>
      <c r="J27" s="37"/>
      <c r="K27" s="38"/>
      <c r="L27" s="39"/>
      <c r="M27" s="40"/>
      <c r="N27" s="37"/>
      <c r="O27" s="38"/>
      <c r="P27" s="39"/>
      <c r="Q27" s="40"/>
      <c r="R27" s="37"/>
      <c r="S27" s="38"/>
      <c r="T27" s="81">
        <f t="shared" si="0"/>
        <v>17.5</v>
      </c>
      <c r="U27" s="32">
        <f t="shared" si="0"/>
        <v>11281</v>
      </c>
      <c r="V27" s="33">
        <f t="shared" si="1"/>
        <v>18</v>
      </c>
      <c r="W27" s="34">
        <f t="shared" si="2"/>
        <v>1</v>
      </c>
      <c r="X27" s="34">
        <f t="shared" si="3"/>
        <v>17.5</v>
      </c>
      <c r="Y27" s="34">
        <f t="shared" si="3"/>
        <v>11281</v>
      </c>
      <c r="Z27" s="35">
        <f t="shared" si="4"/>
        <v>7180</v>
      </c>
      <c r="AA27" s="34">
        <f t="shared" si="5"/>
        <v>17.38718282</v>
      </c>
      <c r="AB27" s="34">
        <f t="shared" si="6"/>
        <v>18</v>
      </c>
    </row>
    <row r="28" spans="1:28" ht="16.5" x14ac:dyDescent="0.2">
      <c r="A28" s="139">
        <v>19</v>
      </c>
      <c r="B28" s="150" t="s">
        <v>145</v>
      </c>
      <c r="C28" s="180" t="s">
        <v>28</v>
      </c>
      <c r="D28" s="148">
        <v>9</v>
      </c>
      <c r="E28" s="155">
        <v>5887</v>
      </c>
      <c r="F28" s="146">
        <v>1</v>
      </c>
      <c r="G28" s="147">
        <v>11070</v>
      </c>
      <c r="H28" s="148">
        <v>8</v>
      </c>
      <c r="I28" s="149">
        <v>1</v>
      </c>
      <c r="J28" s="37"/>
      <c r="K28" s="38"/>
      <c r="L28" s="39"/>
      <c r="M28" s="40"/>
      <c r="N28" s="37"/>
      <c r="O28" s="38"/>
      <c r="P28" s="39"/>
      <c r="Q28" s="40"/>
      <c r="R28" s="37"/>
      <c r="S28" s="38"/>
      <c r="T28" s="81">
        <f t="shared" si="0"/>
        <v>18</v>
      </c>
      <c r="U28" s="32">
        <f t="shared" si="0"/>
        <v>16958</v>
      </c>
      <c r="V28" s="33">
        <f t="shared" si="1"/>
        <v>19</v>
      </c>
      <c r="W28" s="34">
        <f t="shared" si="2"/>
        <v>1</v>
      </c>
      <c r="X28" s="34">
        <f t="shared" si="3"/>
        <v>18</v>
      </c>
      <c r="Y28" s="34">
        <f t="shared" si="3"/>
        <v>16958</v>
      </c>
      <c r="Z28" s="35">
        <f t="shared" si="4"/>
        <v>11070</v>
      </c>
      <c r="AA28" s="34">
        <f t="shared" si="5"/>
        <v>17.830408930000001</v>
      </c>
      <c r="AB28" s="34">
        <f t="shared" si="6"/>
        <v>19</v>
      </c>
    </row>
    <row r="29" spans="1:28" ht="16.5" x14ac:dyDescent="0.2">
      <c r="A29" s="145">
        <v>20</v>
      </c>
      <c r="B29" s="150" t="s">
        <v>153</v>
      </c>
      <c r="C29" s="180" t="s">
        <v>130</v>
      </c>
      <c r="D29" s="148">
        <v>6</v>
      </c>
      <c r="E29" s="155">
        <v>6853</v>
      </c>
      <c r="F29" s="146">
        <v>6</v>
      </c>
      <c r="G29" s="147">
        <v>7310</v>
      </c>
      <c r="H29" s="148">
        <v>6.5</v>
      </c>
      <c r="I29" s="149">
        <v>0</v>
      </c>
      <c r="J29" s="37"/>
      <c r="K29" s="38"/>
      <c r="L29" s="39"/>
      <c r="M29" s="40"/>
      <c r="N29" s="37"/>
      <c r="O29" s="38"/>
      <c r="P29" s="39"/>
      <c r="Q29" s="40"/>
      <c r="R29" s="37"/>
      <c r="S29" s="38"/>
      <c r="T29" s="81">
        <f t="shared" si="0"/>
        <v>18.5</v>
      </c>
      <c r="U29" s="32">
        <f t="shared" si="0"/>
        <v>14163</v>
      </c>
      <c r="V29" s="33">
        <f t="shared" si="1"/>
        <v>20</v>
      </c>
      <c r="W29" s="34">
        <f t="shared" si="2"/>
        <v>1</v>
      </c>
      <c r="X29" s="34">
        <f t="shared" si="3"/>
        <v>18.5</v>
      </c>
      <c r="Y29" s="34">
        <f t="shared" si="3"/>
        <v>14163</v>
      </c>
      <c r="Z29" s="35">
        <f t="shared" si="4"/>
        <v>7310</v>
      </c>
      <c r="AA29" s="34">
        <f t="shared" si="5"/>
        <v>18.35836269</v>
      </c>
      <c r="AB29" s="34">
        <f t="shared" si="6"/>
        <v>20</v>
      </c>
    </row>
    <row r="30" spans="1:28" ht="16.5" x14ac:dyDescent="0.2">
      <c r="A30" s="145">
        <v>21</v>
      </c>
      <c r="B30" s="150" t="s">
        <v>154</v>
      </c>
      <c r="C30" s="153" t="s">
        <v>30</v>
      </c>
      <c r="D30" s="148">
        <v>4</v>
      </c>
      <c r="E30" s="155">
        <v>9980</v>
      </c>
      <c r="F30" s="146">
        <v>8</v>
      </c>
      <c r="G30" s="147">
        <v>2685</v>
      </c>
      <c r="H30" s="148">
        <v>6.5</v>
      </c>
      <c r="I30" s="149">
        <v>2</v>
      </c>
      <c r="J30" s="37"/>
      <c r="K30" s="38"/>
      <c r="L30" s="39"/>
      <c r="M30" s="40"/>
      <c r="N30" s="37"/>
      <c r="O30" s="38"/>
      <c r="P30" s="39"/>
      <c r="Q30" s="40"/>
      <c r="R30" s="37"/>
      <c r="S30" s="38"/>
      <c r="T30" s="81">
        <f t="shared" si="0"/>
        <v>18.5</v>
      </c>
      <c r="U30" s="32">
        <f t="shared" si="0"/>
        <v>12667</v>
      </c>
      <c r="V30" s="33">
        <f t="shared" si="1"/>
        <v>21</v>
      </c>
      <c r="W30" s="34">
        <f t="shared" si="2"/>
        <v>1</v>
      </c>
      <c r="X30" s="34">
        <f t="shared" si="3"/>
        <v>18.5</v>
      </c>
      <c r="Y30" s="34">
        <f t="shared" si="3"/>
        <v>12667</v>
      </c>
      <c r="Z30" s="35">
        <f t="shared" si="4"/>
        <v>9980</v>
      </c>
      <c r="AA30" s="34">
        <f t="shared" si="5"/>
        <v>18.373320019999998</v>
      </c>
      <c r="AB30" s="34">
        <f t="shared" si="6"/>
        <v>21</v>
      </c>
    </row>
    <row r="31" spans="1:28" ht="16.5" x14ac:dyDescent="0.2">
      <c r="A31" s="139">
        <v>22</v>
      </c>
      <c r="B31" s="150" t="s">
        <v>150</v>
      </c>
      <c r="C31" s="180" t="s">
        <v>26</v>
      </c>
      <c r="D31" s="148">
        <v>7</v>
      </c>
      <c r="E31" s="155">
        <v>4200</v>
      </c>
      <c r="F31" s="146">
        <v>4</v>
      </c>
      <c r="G31" s="147">
        <v>7830</v>
      </c>
      <c r="H31" s="148">
        <v>7.5</v>
      </c>
      <c r="I31" s="149">
        <v>0</v>
      </c>
      <c r="J31" s="37"/>
      <c r="K31" s="38"/>
      <c r="L31" s="39"/>
      <c r="M31" s="40"/>
      <c r="N31" s="37"/>
      <c r="O31" s="38"/>
      <c r="P31" s="39"/>
      <c r="Q31" s="40"/>
      <c r="R31" s="37"/>
      <c r="S31" s="38"/>
      <c r="T31" s="81">
        <f t="shared" si="0"/>
        <v>18.5</v>
      </c>
      <c r="U31" s="32">
        <f t="shared" si="0"/>
        <v>12030</v>
      </c>
      <c r="V31" s="33">
        <f t="shared" si="1"/>
        <v>22</v>
      </c>
      <c r="W31" s="34">
        <f t="shared" si="2"/>
        <v>1</v>
      </c>
      <c r="X31" s="34">
        <f t="shared" si="3"/>
        <v>18.5</v>
      </c>
      <c r="Y31" s="34">
        <f t="shared" si="3"/>
        <v>12030</v>
      </c>
      <c r="Z31" s="35">
        <f t="shared" si="4"/>
        <v>7830</v>
      </c>
      <c r="AA31" s="34">
        <f t="shared" si="5"/>
        <v>18.379692169999998</v>
      </c>
      <c r="AB31" s="34">
        <f t="shared" si="6"/>
        <v>22</v>
      </c>
    </row>
    <row r="32" spans="1:28" ht="16.5" x14ac:dyDescent="0.2">
      <c r="A32" s="145">
        <v>23</v>
      </c>
      <c r="B32" s="150" t="s">
        <v>155</v>
      </c>
      <c r="C32" s="153" t="s">
        <v>156</v>
      </c>
      <c r="D32" s="148">
        <v>5</v>
      </c>
      <c r="E32" s="155">
        <v>9600</v>
      </c>
      <c r="F32" s="146">
        <v>8</v>
      </c>
      <c r="G32" s="147">
        <v>5820</v>
      </c>
      <c r="H32" s="148">
        <v>7.5</v>
      </c>
      <c r="I32" s="149">
        <v>0</v>
      </c>
      <c r="J32" s="37"/>
      <c r="K32" s="38"/>
      <c r="L32" s="39"/>
      <c r="M32" s="40"/>
      <c r="N32" s="37"/>
      <c r="O32" s="38"/>
      <c r="P32" s="39"/>
      <c r="Q32" s="40"/>
      <c r="R32" s="37"/>
      <c r="S32" s="38"/>
      <c r="T32" s="81">
        <f t="shared" si="0"/>
        <v>20.5</v>
      </c>
      <c r="U32" s="32">
        <f t="shared" si="0"/>
        <v>15420</v>
      </c>
      <c r="V32" s="33">
        <f t="shared" si="1"/>
        <v>23</v>
      </c>
      <c r="W32" s="34">
        <f t="shared" si="2"/>
        <v>1</v>
      </c>
      <c r="X32" s="34">
        <f t="shared" si="3"/>
        <v>20.5</v>
      </c>
      <c r="Y32" s="34">
        <f t="shared" si="3"/>
        <v>15420</v>
      </c>
      <c r="Z32" s="35">
        <f t="shared" si="4"/>
        <v>9600</v>
      </c>
      <c r="AA32" s="34">
        <f t="shared" si="5"/>
        <v>20.345790400000002</v>
      </c>
      <c r="AB32" s="34">
        <f t="shared" si="6"/>
        <v>23</v>
      </c>
    </row>
    <row r="33" spans="1:28" ht="16.5" x14ac:dyDescent="0.2">
      <c r="A33" s="145">
        <v>24</v>
      </c>
      <c r="B33" s="150" t="s">
        <v>160</v>
      </c>
      <c r="C33" s="180" t="s">
        <v>128</v>
      </c>
      <c r="D33" s="148">
        <v>8</v>
      </c>
      <c r="E33" s="155">
        <v>5943</v>
      </c>
      <c r="F33" s="146">
        <v>7</v>
      </c>
      <c r="G33" s="147">
        <v>9360</v>
      </c>
      <c r="H33" s="148">
        <v>6.5</v>
      </c>
      <c r="I33" s="149">
        <v>0</v>
      </c>
      <c r="J33" s="37"/>
      <c r="K33" s="38"/>
      <c r="L33" s="39"/>
      <c r="M33" s="40"/>
      <c r="N33" s="37"/>
      <c r="O33" s="38"/>
      <c r="P33" s="39"/>
      <c r="Q33" s="40"/>
      <c r="R33" s="37" t="s">
        <v>50</v>
      </c>
      <c r="S33" s="38" t="s">
        <v>50</v>
      </c>
      <c r="T33" s="81">
        <f t="shared" si="0"/>
        <v>21.5</v>
      </c>
      <c r="U33" s="32">
        <f t="shared" si="0"/>
        <v>15303</v>
      </c>
      <c r="V33" s="33">
        <f t="shared" si="1"/>
        <v>24</v>
      </c>
      <c r="W33" s="34">
        <f t="shared" si="2"/>
        <v>1</v>
      </c>
      <c r="X33" s="34">
        <f t="shared" si="3"/>
        <v>21.5</v>
      </c>
      <c r="Y33" s="34">
        <f t="shared" si="3"/>
        <v>15303</v>
      </c>
      <c r="Z33" s="35">
        <f t="shared" si="4"/>
        <v>9360</v>
      </c>
      <c r="AA33" s="34">
        <f t="shared" si="5"/>
        <v>21.346960639999999</v>
      </c>
      <c r="AB33" s="34">
        <f t="shared" si="6"/>
        <v>24</v>
      </c>
    </row>
    <row r="34" spans="1:28" ht="16.5" x14ac:dyDescent="0.2">
      <c r="A34" s="139">
        <v>25</v>
      </c>
      <c r="B34" s="150" t="s">
        <v>152</v>
      </c>
      <c r="C34" s="180" t="s">
        <v>132</v>
      </c>
      <c r="D34" s="148">
        <v>7</v>
      </c>
      <c r="E34" s="155">
        <v>6138</v>
      </c>
      <c r="F34" s="146">
        <v>5</v>
      </c>
      <c r="G34" s="147">
        <v>11850</v>
      </c>
      <c r="H34" s="148">
        <v>10</v>
      </c>
      <c r="I34" s="149">
        <v>0</v>
      </c>
      <c r="J34" s="37"/>
      <c r="K34" s="38"/>
      <c r="L34" s="39"/>
      <c r="M34" s="40"/>
      <c r="N34" s="37"/>
      <c r="O34" s="38"/>
      <c r="P34" s="39"/>
      <c r="Q34" s="40"/>
      <c r="R34" s="37"/>
      <c r="S34" s="38"/>
      <c r="T34" s="81">
        <f t="shared" si="0"/>
        <v>22</v>
      </c>
      <c r="U34" s="32">
        <f t="shared" si="0"/>
        <v>17988</v>
      </c>
      <c r="V34" s="33">
        <f t="shared" si="1"/>
        <v>25</v>
      </c>
      <c r="W34" s="34">
        <f t="shared" si="2"/>
        <v>1</v>
      </c>
      <c r="X34" s="34">
        <f t="shared" si="3"/>
        <v>22</v>
      </c>
      <c r="Y34" s="34">
        <f t="shared" si="3"/>
        <v>17988</v>
      </c>
      <c r="Z34" s="35">
        <f t="shared" si="4"/>
        <v>11850</v>
      </c>
      <c r="AA34" s="34">
        <f t="shared" si="5"/>
        <v>21.820108149999999</v>
      </c>
      <c r="AB34" s="34">
        <f t="shared" si="6"/>
        <v>25</v>
      </c>
    </row>
    <row r="35" spans="1:28" ht="16.5" x14ac:dyDescent="0.2">
      <c r="A35" s="145">
        <v>26</v>
      </c>
      <c r="B35" s="150" t="s">
        <v>161</v>
      </c>
      <c r="C35" s="180" t="s">
        <v>129</v>
      </c>
      <c r="D35" s="148">
        <v>10</v>
      </c>
      <c r="E35" s="155">
        <v>0</v>
      </c>
      <c r="F35" s="146">
        <v>6</v>
      </c>
      <c r="G35" s="147">
        <v>9590</v>
      </c>
      <c r="H35" s="148">
        <v>7.5</v>
      </c>
      <c r="I35" s="149">
        <v>0</v>
      </c>
      <c r="J35" s="37"/>
      <c r="K35" s="38"/>
      <c r="L35" s="39"/>
      <c r="M35" s="40"/>
      <c r="N35" s="37"/>
      <c r="O35" s="38"/>
      <c r="P35" s="39"/>
      <c r="Q35" s="40"/>
      <c r="R35" s="37"/>
      <c r="S35" s="38"/>
      <c r="T35" s="81">
        <f t="shared" si="0"/>
        <v>23.5</v>
      </c>
      <c r="U35" s="32">
        <f t="shared" si="0"/>
        <v>9590</v>
      </c>
      <c r="V35" s="33">
        <f t="shared" si="1"/>
        <v>26</v>
      </c>
      <c r="W35" s="34">
        <f t="shared" si="2"/>
        <v>1</v>
      </c>
      <c r="X35" s="34">
        <f t="shared" si="3"/>
        <v>23.5</v>
      </c>
      <c r="Y35" s="34">
        <f t="shared" si="3"/>
        <v>9590</v>
      </c>
      <c r="Z35" s="35">
        <f t="shared" si="4"/>
        <v>9590</v>
      </c>
      <c r="AA35" s="34">
        <f t="shared" si="5"/>
        <v>23.404090409999998</v>
      </c>
      <c r="AB35" s="34">
        <f t="shared" si="6"/>
        <v>26</v>
      </c>
    </row>
    <row r="36" spans="1:28" ht="16.5" x14ac:dyDescent="0.2">
      <c r="A36" s="145">
        <v>27</v>
      </c>
      <c r="B36" s="150" t="s">
        <v>168</v>
      </c>
      <c r="C36" s="153" t="s">
        <v>30</v>
      </c>
      <c r="D36" s="148">
        <v>10</v>
      </c>
      <c r="E36" s="155">
        <v>0</v>
      </c>
      <c r="F36" s="146">
        <v>10</v>
      </c>
      <c r="G36" s="147">
        <v>0</v>
      </c>
      <c r="H36" s="148">
        <v>5</v>
      </c>
      <c r="I36" s="149">
        <v>1</v>
      </c>
      <c r="J36" s="37"/>
      <c r="K36" s="38"/>
      <c r="L36" s="39"/>
      <c r="M36" s="40"/>
      <c r="N36" s="37"/>
      <c r="O36" s="38"/>
      <c r="P36" s="39"/>
      <c r="Q36" s="40"/>
      <c r="R36" s="37"/>
      <c r="S36" s="38"/>
      <c r="T36" s="81">
        <f t="shared" si="0"/>
        <v>25</v>
      </c>
      <c r="U36" s="32">
        <f t="shared" si="0"/>
        <v>1</v>
      </c>
      <c r="V36" s="33">
        <f t="shared" si="1"/>
        <v>27</v>
      </c>
      <c r="W36" s="34">
        <f t="shared" si="2"/>
        <v>1</v>
      </c>
      <c r="X36" s="34">
        <f t="shared" si="3"/>
        <v>25</v>
      </c>
      <c r="Y36" s="34">
        <f t="shared" si="3"/>
        <v>1</v>
      </c>
      <c r="Z36" s="35">
        <f t="shared" si="4"/>
        <v>1</v>
      </c>
      <c r="AA36" s="34">
        <f t="shared" si="5"/>
        <v>24.999989999</v>
      </c>
      <c r="AB36" s="34">
        <f t="shared" si="6"/>
        <v>27</v>
      </c>
    </row>
    <row r="37" spans="1:28" ht="16.5" x14ac:dyDescent="0.2">
      <c r="A37" s="139">
        <v>28</v>
      </c>
      <c r="B37" s="150" t="s">
        <v>169</v>
      </c>
      <c r="C37" s="153" t="s">
        <v>132</v>
      </c>
      <c r="D37" s="148">
        <v>10</v>
      </c>
      <c r="E37" s="155">
        <v>0</v>
      </c>
      <c r="F37" s="146">
        <v>10</v>
      </c>
      <c r="G37" s="147">
        <v>0</v>
      </c>
      <c r="H37" s="148">
        <v>6.5</v>
      </c>
      <c r="I37" s="149">
        <v>0</v>
      </c>
      <c r="J37" s="37"/>
      <c r="K37" s="38"/>
      <c r="L37" s="39"/>
      <c r="M37" s="40"/>
      <c r="N37" s="37"/>
      <c r="O37" s="38"/>
      <c r="P37" s="39"/>
      <c r="Q37" s="40"/>
      <c r="R37" s="37"/>
      <c r="S37" s="38"/>
      <c r="T37" s="81">
        <f t="shared" si="0"/>
        <v>26.5</v>
      </c>
      <c r="U37" s="32">
        <f t="shared" si="0"/>
        <v>0</v>
      </c>
      <c r="V37" s="33">
        <f t="shared" si="1"/>
        <v>28</v>
      </c>
      <c r="W37" s="34">
        <f t="shared" si="2"/>
        <v>1</v>
      </c>
      <c r="X37" s="34">
        <f t="shared" si="3"/>
        <v>26.5</v>
      </c>
      <c r="Y37" s="34">
        <f t="shared" si="3"/>
        <v>0</v>
      </c>
      <c r="Z37" s="35">
        <f t="shared" si="4"/>
        <v>0</v>
      </c>
      <c r="AA37" s="34">
        <f t="shared" si="5"/>
        <v>26.5</v>
      </c>
      <c r="AB37" s="34">
        <f t="shared" si="6"/>
        <v>28</v>
      </c>
    </row>
    <row r="38" spans="1:28" ht="16.5" x14ac:dyDescent="0.2">
      <c r="A38" s="145">
        <v>29</v>
      </c>
      <c r="B38" s="150" t="s">
        <v>162</v>
      </c>
      <c r="C38" s="180" t="s">
        <v>129</v>
      </c>
      <c r="D38" s="148">
        <v>7</v>
      </c>
      <c r="E38" s="155">
        <v>6857</v>
      </c>
      <c r="F38" s="146">
        <v>10</v>
      </c>
      <c r="G38" s="147">
        <v>0</v>
      </c>
      <c r="H38" s="148">
        <v>10</v>
      </c>
      <c r="I38" s="149">
        <v>0</v>
      </c>
      <c r="J38" s="37"/>
      <c r="K38" s="38"/>
      <c r="L38" s="39"/>
      <c r="M38" s="40"/>
      <c r="N38" s="37"/>
      <c r="O38" s="38"/>
      <c r="P38" s="39"/>
      <c r="Q38" s="40"/>
      <c r="R38" s="37" t="s">
        <v>50</v>
      </c>
      <c r="S38" s="38" t="s">
        <v>50</v>
      </c>
      <c r="T38" s="81">
        <f t="shared" si="0"/>
        <v>27</v>
      </c>
      <c r="U38" s="32">
        <f t="shared" si="0"/>
        <v>6857</v>
      </c>
      <c r="V38" s="33">
        <f t="shared" si="1"/>
        <v>29</v>
      </c>
      <c r="W38" s="34">
        <f t="shared" si="2"/>
        <v>1</v>
      </c>
      <c r="X38" s="34">
        <f t="shared" si="3"/>
        <v>27</v>
      </c>
      <c r="Y38" s="34">
        <f t="shared" si="3"/>
        <v>6857</v>
      </c>
      <c r="Z38" s="35">
        <f t="shared" si="4"/>
        <v>6857</v>
      </c>
      <c r="AA38" s="34">
        <f t="shared" si="5"/>
        <v>26.931423143</v>
      </c>
      <c r="AB38" s="34">
        <f t="shared" si="6"/>
        <v>29</v>
      </c>
    </row>
    <row r="39" spans="1:28" ht="16.5" x14ac:dyDescent="0.2">
      <c r="A39" s="145">
        <v>30</v>
      </c>
      <c r="B39" s="150" t="s">
        <v>163</v>
      </c>
      <c r="C39" s="180" t="s">
        <v>132</v>
      </c>
      <c r="D39" s="148">
        <v>9</v>
      </c>
      <c r="E39" s="155">
        <v>2405</v>
      </c>
      <c r="F39" s="146">
        <v>9</v>
      </c>
      <c r="G39" s="147">
        <v>2210</v>
      </c>
      <c r="H39" s="148">
        <v>10</v>
      </c>
      <c r="I39" s="149">
        <v>0</v>
      </c>
      <c r="J39" s="37"/>
      <c r="K39" s="38"/>
      <c r="L39" s="39"/>
      <c r="M39" s="40"/>
      <c r="N39" s="37"/>
      <c r="O39" s="38"/>
      <c r="P39" s="39"/>
      <c r="Q39" s="40"/>
      <c r="R39" s="37"/>
      <c r="S39" s="38"/>
      <c r="T39" s="81">
        <f t="shared" si="0"/>
        <v>28</v>
      </c>
      <c r="U39" s="32">
        <f t="shared" si="0"/>
        <v>4615</v>
      </c>
      <c r="V39" s="33">
        <f t="shared" si="1"/>
        <v>30</v>
      </c>
      <c r="W39" s="34">
        <f t="shared" si="2"/>
        <v>1</v>
      </c>
      <c r="X39" s="34">
        <f t="shared" si="3"/>
        <v>28</v>
      </c>
      <c r="Y39" s="34">
        <f t="shared" si="3"/>
        <v>4615</v>
      </c>
      <c r="Z39" s="35">
        <f t="shared" si="4"/>
        <v>2405</v>
      </c>
      <c r="AA39" s="34">
        <f t="shared" si="5"/>
        <v>27.953847594999999</v>
      </c>
      <c r="AB39" s="34">
        <f t="shared" si="6"/>
        <v>30</v>
      </c>
    </row>
    <row r="40" spans="1:28" ht="16.5" x14ac:dyDescent="0.2">
      <c r="A40" s="139">
        <v>31</v>
      </c>
      <c r="B40" s="150" t="s">
        <v>164</v>
      </c>
      <c r="C40" s="153" t="s">
        <v>131</v>
      </c>
      <c r="D40" s="148">
        <v>10</v>
      </c>
      <c r="E40" s="155">
        <v>0</v>
      </c>
      <c r="F40" s="146">
        <v>9</v>
      </c>
      <c r="G40" s="147">
        <v>3500</v>
      </c>
      <c r="H40" s="148">
        <v>10</v>
      </c>
      <c r="I40" s="149">
        <v>0</v>
      </c>
      <c r="J40" s="37"/>
      <c r="K40" s="38"/>
      <c r="L40" s="39"/>
      <c r="M40" s="40"/>
      <c r="N40" s="37"/>
      <c r="O40" s="38"/>
      <c r="P40" s="39"/>
      <c r="Q40" s="40"/>
      <c r="R40" s="37"/>
      <c r="S40" s="38"/>
      <c r="T40" s="81">
        <f t="shared" si="0"/>
        <v>29</v>
      </c>
      <c r="U40" s="32">
        <f t="shared" si="0"/>
        <v>3500</v>
      </c>
      <c r="V40" s="33">
        <f t="shared" si="1"/>
        <v>31</v>
      </c>
      <c r="W40" s="34">
        <f t="shared" si="2"/>
        <v>1</v>
      </c>
      <c r="X40" s="34">
        <f t="shared" si="3"/>
        <v>29</v>
      </c>
      <c r="Y40" s="34">
        <f t="shared" si="3"/>
        <v>3500</v>
      </c>
      <c r="Z40" s="35">
        <f t="shared" si="4"/>
        <v>3500</v>
      </c>
      <c r="AA40" s="34">
        <f t="shared" si="5"/>
        <v>28.964996500000002</v>
      </c>
      <c r="AB40" s="34">
        <f t="shared" si="6"/>
        <v>31</v>
      </c>
    </row>
    <row r="41" spans="1:28" ht="16.5" x14ac:dyDescent="0.2">
      <c r="A41" s="36">
        <v>32</v>
      </c>
      <c r="B41" s="79"/>
      <c r="C41" s="84"/>
      <c r="D41" s="39"/>
      <c r="E41" s="98"/>
      <c r="F41" s="37"/>
      <c r="G41" s="38"/>
      <c r="H41" s="39"/>
      <c r="I41" s="40"/>
      <c r="J41" s="37"/>
      <c r="K41" s="38"/>
      <c r="L41" s="39"/>
      <c r="M41" s="40"/>
      <c r="N41" s="37"/>
      <c r="O41" s="38"/>
      <c r="P41" s="39"/>
      <c r="Q41" s="40"/>
      <c r="R41" s="37"/>
      <c r="S41" s="38"/>
      <c r="T41" s="81" t="str">
        <f t="shared" si="0"/>
        <v/>
      </c>
      <c r="U41" s="32" t="str">
        <f t="shared" si="0"/>
        <v/>
      </c>
      <c r="V41" s="33" t="str">
        <f t="shared" si="1"/>
        <v/>
      </c>
      <c r="W41" s="34" t="str">
        <f t="shared" si="2"/>
        <v/>
      </c>
      <c r="X41" s="34" t="str">
        <f t="shared" si="3"/>
        <v/>
      </c>
      <c r="Y41" s="34" t="str">
        <f t="shared" si="3"/>
        <v/>
      </c>
      <c r="Z41" s="35">
        <f t="shared" si="4"/>
        <v>0</v>
      </c>
      <c r="AA41" s="34" t="str">
        <f t="shared" si="5"/>
        <v/>
      </c>
      <c r="AB41" s="34" t="str">
        <f t="shared" si="6"/>
        <v/>
      </c>
    </row>
    <row r="42" spans="1:28" ht="16.5" x14ac:dyDescent="0.2">
      <c r="A42" s="36">
        <v>33</v>
      </c>
      <c r="B42" s="79"/>
      <c r="C42" s="84"/>
      <c r="D42" s="39"/>
      <c r="E42" s="98"/>
      <c r="F42" s="37"/>
      <c r="G42" s="38"/>
      <c r="H42" s="39"/>
      <c r="I42" s="40"/>
      <c r="J42" s="37"/>
      <c r="K42" s="38"/>
      <c r="L42" s="39"/>
      <c r="M42" s="40"/>
      <c r="N42" s="37"/>
      <c r="O42" s="38"/>
      <c r="P42" s="39"/>
      <c r="Q42" s="40"/>
      <c r="R42" s="37"/>
      <c r="S42" s="38"/>
      <c r="T42" s="81" t="str">
        <f t="shared" ref="T42:U73" si="7">IF(ISNUMBER(D42)=TRUE,SUM(D42,F42,H42,J42,L42,N42,P42,R42),"")</f>
        <v/>
      </c>
      <c r="U42" s="32" t="str">
        <f t="shared" si="7"/>
        <v/>
      </c>
      <c r="V42" s="33" t="str">
        <f t="shared" si="1"/>
        <v/>
      </c>
      <c r="W42" s="34" t="str">
        <f t="shared" si="2"/>
        <v/>
      </c>
      <c r="X42" s="34" t="str">
        <f t="shared" ref="X42:Y73" si="8">IF(ISNUMBER(T42)=TRUE,T42,"")</f>
        <v/>
      </c>
      <c r="Y42" s="34" t="str">
        <f t="shared" si="8"/>
        <v/>
      </c>
      <c r="Z42" s="35">
        <f t="shared" si="4"/>
        <v>0</v>
      </c>
      <c r="AA42" s="34" t="str">
        <f t="shared" si="5"/>
        <v/>
      </c>
      <c r="AB42" s="34" t="str">
        <f t="shared" si="6"/>
        <v/>
      </c>
    </row>
    <row r="43" spans="1:28" ht="16.5" x14ac:dyDescent="0.2">
      <c r="A43" s="26">
        <v>34</v>
      </c>
      <c r="B43" s="79"/>
      <c r="C43" s="84"/>
      <c r="D43" s="39"/>
      <c r="E43" s="98"/>
      <c r="F43" s="37"/>
      <c r="G43" s="38"/>
      <c r="H43" s="39"/>
      <c r="I43" s="40"/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 t="str">
        <f t="shared" si="7"/>
        <v/>
      </c>
      <c r="U43" s="32" t="str">
        <f t="shared" si="7"/>
        <v/>
      </c>
      <c r="V43" s="33" t="str">
        <f t="shared" si="1"/>
        <v/>
      </c>
      <c r="W43" s="34" t="str">
        <f t="shared" si="2"/>
        <v/>
      </c>
      <c r="X43" s="34" t="str">
        <f t="shared" si="8"/>
        <v/>
      </c>
      <c r="Y43" s="34" t="str">
        <f t="shared" si="8"/>
        <v/>
      </c>
      <c r="Z43" s="35">
        <f t="shared" si="4"/>
        <v>0</v>
      </c>
      <c r="AA43" s="34" t="str">
        <f t="shared" si="5"/>
        <v/>
      </c>
      <c r="AB43" s="34" t="str">
        <f t="shared" si="6"/>
        <v/>
      </c>
    </row>
    <row r="44" spans="1:28" ht="16.5" x14ac:dyDescent="0.2">
      <c r="A44" s="36">
        <v>35</v>
      </c>
      <c r="B44" s="79"/>
      <c r="C44" s="84"/>
      <c r="D44" s="39"/>
      <c r="E44" s="98"/>
      <c r="F44" s="37"/>
      <c r="G44" s="38"/>
      <c r="H44" s="39"/>
      <c r="I44" s="40"/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 t="str">
        <f t="shared" si="7"/>
        <v/>
      </c>
      <c r="U44" s="32" t="str">
        <f t="shared" si="7"/>
        <v/>
      </c>
      <c r="V44" s="33" t="str">
        <f t="shared" si="1"/>
        <v/>
      </c>
      <c r="W44" s="34" t="str">
        <f t="shared" si="2"/>
        <v/>
      </c>
      <c r="X44" s="34" t="str">
        <f t="shared" si="8"/>
        <v/>
      </c>
      <c r="Y44" s="34" t="str">
        <f t="shared" si="8"/>
        <v/>
      </c>
      <c r="Z44" s="35">
        <f t="shared" si="4"/>
        <v>0</v>
      </c>
      <c r="AA44" s="34" t="str">
        <f t="shared" si="5"/>
        <v/>
      </c>
      <c r="AB44" s="34" t="str">
        <f t="shared" si="6"/>
        <v/>
      </c>
    </row>
    <row r="45" spans="1:28" ht="16.5" x14ac:dyDescent="0.2">
      <c r="A45" s="36">
        <v>36</v>
      </c>
      <c r="B45" s="79"/>
      <c r="C45" s="84"/>
      <c r="D45" s="39"/>
      <c r="E45" s="98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F24F03FD-3EFA-4B18-B352-EA595A901819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feeder ekipno</vt:lpstr>
      <vt:lpstr>1. ML feeder pojedinačno</vt:lpstr>
      <vt:lpstr>2. ML Istok ekipno</vt:lpstr>
      <vt:lpstr>2. ML Istok pojedinačno</vt:lpstr>
      <vt:lpstr>2. ML Zapad ekipno</vt:lpstr>
      <vt:lpstr>2. ML Zapad pojedinačno</vt:lpstr>
      <vt:lpstr>'1. ML feeder ekipno'!Podrucje_ispisa</vt:lpstr>
      <vt:lpstr>'1. ML feeder pojedinačno'!Podrucje_ispisa</vt:lpstr>
      <vt:lpstr>'2. ML Istok ekipno'!Podrucje_ispisa</vt:lpstr>
      <vt:lpstr>'2. ML Istok pojedinačno'!Podrucje_ispisa</vt:lpstr>
      <vt:lpstr>'2. ML Zapad ekipno'!Podrucje_ispisa</vt:lpstr>
      <vt:lpstr>'2. ML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2025-07-07T09:10:15Z</dcterms:modified>
</cp:coreProperties>
</file>